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<sst xmlns="http://schemas.openxmlformats.org/spreadsheetml/2006/main" count="65" uniqueCount="58">
  <si>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S. No.</t>
  </si>
  <si>
    <t>Particulars</t>
  </si>
  <si>
    <t>A</t>
  </si>
  <si>
    <t>Personnel Cost</t>
  </si>
  <si>
    <t>Honorarium of Social Worker</t>
  </si>
  <si>
    <t>Sub Total</t>
  </si>
  <si>
    <t>B</t>
  </si>
  <si>
    <t>Programme Cost</t>
  </si>
  <si>
    <t xml:space="preserve">Educational Support </t>
  </si>
  <si>
    <t>Educational Materials (Khata, pen, pencil, bags, books etc)</t>
  </si>
  <si>
    <t>Tuition Fees</t>
  </si>
  <si>
    <t>Awareness Building</t>
  </si>
  <si>
    <t xml:space="preserve">Stakeholder meeting </t>
  </si>
  <si>
    <t>Capacity Building</t>
  </si>
  <si>
    <t>Kishori Vahini Training</t>
  </si>
  <si>
    <t>C</t>
  </si>
  <si>
    <t>Audit and Legal expenses including service charge</t>
  </si>
  <si>
    <t>Stationary, Printing, Postage, Telephone, Internet, Electricity etc.</t>
  </si>
  <si>
    <t xml:space="preserve">Budget </t>
  </si>
  <si>
    <t>Honorarium of Accountant</t>
  </si>
  <si>
    <t xml:space="preserve">Tuition Fees                                                 </t>
  </si>
  <si>
    <t>D</t>
  </si>
  <si>
    <t>F</t>
  </si>
  <si>
    <t>ADMINISTRATION</t>
  </si>
  <si>
    <t>G</t>
  </si>
  <si>
    <t>Education support for college students</t>
  </si>
  <si>
    <t>H</t>
  </si>
  <si>
    <t xml:space="preserve"> Clothing</t>
  </si>
  <si>
    <t>Rs. 600 x16 girls  x11months</t>
  </si>
  <si>
    <t xml:space="preserve"> </t>
  </si>
  <si>
    <t>TA &amp; Food  Rs 70 x 25 heads x 6 days</t>
  </si>
  <si>
    <t>Rs 6000 x 12 months</t>
  </si>
  <si>
    <t>Fees for Documentation Officer</t>
  </si>
  <si>
    <t>Rs 3000 X 12 months</t>
  </si>
  <si>
    <t>Annual maintenance for computer</t>
  </si>
  <si>
    <t>Grand Total(A+B+C+D+E+F+G+H)</t>
  </si>
  <si>
    <t>Rs 5000 x 12 months</t>
  </si>
  <si>
    <t>Budget for the Project - JAGARAN  : April'2015 to March'2016</t>
  </si>
  <si>
    <t xml:space="preserve">Miscellaneous and maintenance
</t>
  </si>
  <si>
    <t>Vocational Training for 20 girls</t>
  </si>
  <si>
    <t>Stipend for 16 College girls - 2nd year</t>
  </si>
  <si>
    <t>Rs. 250 x 110 students</t>
  </si>
  <si>
    <t>Rs. 100 x 110 students x 11 months</t>
  </si>
  <si>
    <t xml:space="preserve">Support to 67 Higher Secondary  students  </t>
  </si>
  <si>
    <t>Stipend for 76 College girls - 1st year</t>
  </si>
  <si>
    <t>Clothing for 110 girls</t>
  </si>
  <si>
    <t>1 times x 30 persons x Rs.25</t>
  </si>
  <si>
    <t xml:space="preserve">Travel Cost  </t>
  </si>
  <si>
    <t xml:space="preserve">Rs 1000 X 20 heads </t>
  </si>
  <si>
    <t>Rs. 300 x 67 Girls</t>
  </si>
  <si>
    <t>Rs 300 x 110 children</t>
  </si>
  <si>
    <t>Rs 300 per month X 11 months x 67 Girls</t>
  </si>
  <si>
    <t>Rs. 300 x76 girls  x11months</t>
  </si>
  <si>
    <t>Grand requested for one year Rs 1016050.00</t>
  </si>
  <si>
    <t>E</t>
  </si>
  <si>
    <t>Get together of  500 members of  Mohila Mondal</t>
  </si>
  <si>
    <t>Grand Total(A+B+C+D+G+H)</t>
  </si>
  <si>
    <t>Grand Total(A+B+C+D+E+G+H)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</si>
</sst>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"/>
    <numFmt numFmtId="173" formatCode="0.0"/>
  </numFmts>
  <fonts count="50">
    <font>
      <sz val="10"/>
      <name val="Arial"/>
      <family val="0"/>
    </font>
    <font>
      <sz val="8"/>
      <name val="Arial"/>
      <family val="0"/>
    </font>
    <font>
      <sz val="12"/>
      <name val="Century"/>
      <family val="1"/>
    </font>
    <font>
      <b/>
      <sz val="12"/>
      <name val="Century"/>
      <family val="1"/>
    </font>
    <font>
      <sz val="12"/>
      <color indexed="10"/>
      <name val="Century"/>
      <family val="1"/>
    </font>
    <font>
      <sz val="10"/>
      <name val="Century"/>
      <family val="1"/>
    </font>
    <font>
      <b/>
      <u val="single"/>
      <sz val="14"/>
      <name val="Century"/>
      <family val="1"/>
    </font>
    <font>
      <b/>
      <sz val="14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entury"/>
      <family val="1"/>
    </font>
    <font>
      <sz val="12"/>
      <color indexed="8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entury"/>
      <family val="1"/>
    </font>
    <font>
      <sz val="12"/>
      <color theme="1"/>
      <name val="Century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4" borderId="12" xfId="57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8" borderId="13" xfId="0" applyNumberFormat="1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49" fillId="4" borderId="13" xfId="0" applyNumberFormat="1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/>
    </xf>
    <xf numFmtId="0" fontId="2" fillId="4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2" fillId="37" borderId="12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pane xSplit="3" ySplit="2" topLeftCell="D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0" sqref="E60"/>
    </sheetView>
  </sheetViews>
  <sheetFormatPr defaultColWidth="9.140625" defaultRowHeight="12.75"/>
  <cols>
    <col min="1" max="1" width="5.57421875" style="19" customWidth="1"/>
    <col min="2" max="2" width="71.8515625" style="1" customWidth="1"/>
    <col min="3" max="3" width="14.8515625" style="19" customWidth="1"/>
    <col min="4" max="6" width="9.140625" style="1" customWidth="1"/>
    <col min="7" max="7" width="10.00390625" style="1" customWidth="1"/>
    <col min="8" max="16384" width="9.140625" style="1" customWidth="1"/>
  </cols>
  <sheetData>
    <row r="1" spans="1:3" ht="32.25" customHeight="1" thickBot="1">
      <c r="A1" s="48" t="s">
        <v>37</v>
      </c>
      <c r="B1" s="48"/>
      <c r="C1" s="48"/>
    </row>
    <row r="2" spans="1:3" ht="14.25" customHeight="1">
      <c r="A2" s="2" t="s">
        <v>0</v>
      </c>
      <c r="B2" s="3" t="s">
        <v>1</v>
      </c>
      <c r="C2" s="3" t="s">
        <v>18</v>
      </c>
    </row>
    <row r="3" spans="1:3" ht="20.25" customHeight="1">
      <c r="A3" s="25" t="s">
        <v>2</v>
      </c>
      <c r="B3" s="26" t="s">
        <v>3</v>
      </c>
      <c r="C3" s="27"/>
    </row>
    <row r="4" spans="1:3" ht="15">
      <c r="A4" s="4">
        <v>1</v>
      </c>
      <c r="B4" s="5" t="s">
        <v>4</v>
      </c>
      <c r="C4" s="6"/>
    </row>
    <row r="5" spans="1:3" ht="15">
      <c r="A5" s="4"/>
      <c r="B5" s="4" t="s">
        <v>36</v>
      </c>
      <c r="C5" s="32">
        <f>5000*12</f>
        <v>60000</v>
      </c>
    </row>
    <row r="6" spans="1:3" ht="21.75" customHeight="1">
      <c r="A6" s="4">
        <v>2</v>
      </c>
      <c r="B6" s="5" t="s">
        <v>19</v>
      </c>
      <c r="C6" s="32"/>
    </row>
    <row r="7" spans="1:3" ht="15">
      <c r="A7" s="4"/>
      <c r="B7" s="4" t="s">
        <v>31</v>
      </c>
      <c r="C7" s="32">
        <f>6000*12</f>
        <v>72000</v>
      </c>
    </row>
    <row r="8" spans="1:3" ht="15">
      <c r="A8" s="4">
        <v>3</v>
      </c>
      <c r="B8" s="14" t="s">
        <v>32</v>
      </c>
      <c r="C8" s="32"/>
    </row>
    <row r="9" spans="1:3" ht="15">
      <c r="A9" s="4"/>
      <c r="B9" s="4" t="s">
        <v>33</v>
      </c>
      <c r="C9" s="32">
        <f>3000*12</f>
        <v>36000</v>
      </c>
    </row>
    <row r="10" spans="1:3" ht="13.5" customHeight="1">
      <c r="A10" s="21"/>
      <c r="B10" s="21" t="s">
        <v>5</v>
      </c>
      <c r="C10" s="33">
        <f>SUM(C4:C9)</f>
        <v>168000</v>
      </c>
    </row>
    <row r="11" spans="1:3" ht="15">
      <c r="A11" s="4"/>
      <c r="B11" s="5"/>
      <c r="C11" s="32" t="s">
        <v>29</v>
      </c>
    </row>
    <row r="12" spans="1:3" ht="23.25" customHeight="1">
      <c r="A12" s="25" t="s">
        <v>6</v>
      </c>
      <c r="B12" s="25" t="s">
        <v>7</v>
      </c>
      <c r="C12" s="34"/>
    </row>
    <row r="13" spans="1:3" ht="6" customHeight="1">
      <c r="A13" s="4"/>
      <c r="B13" s="5"/>
      <c r="C13" s="32"/>
    </row>
    <row r="14" spans="1:3" ht="22.5" customHeight="1">
      <c r="A14" s="25"/>
      <c r="B14" s="25" t="s">
        <v>8</v>
      </c>
      <c r="C14" s="34"/>
    </row>
    <row r="15" spans="1:3" ht="15">
      <c r="A15" s="4">
        <v>1</v>
      </c>
      <c r="B15" s="5" t="s">
        <v>45</v>
      </c>
      <c r="C15" s="32"/>
    </row>
    <row r="16" spans="1:3" ht="15">
      <c r="A16" s="4"/>
      <c r="B16" s="4" t="s">
        <v>41</v>
      </c>
      <c r="C16" s="32">
        <f>250*110</f>
        <v>27500</v>
      </c>
    </row>
    <row r="17" spans="1:3" ht="24.75" customHeight="1">
      <c r="A17" s="4">
        <v>2</v>
      </c>
      <c r="B17" s="5" t="s">
        <v>9</v>
      </c>
      <c r="C17" s="32"/>
    </row>
    <row r="18" spans="1:3" ht="15">
      <c r="A18" s="4"/>
      <c r="B18" s="4" t="s">
        <v>50</v>
      </c>
      <c r="C18" s="32">
        <f>300*110</f>
        <v>33000</v>
      </c>
    </row>
    <row r="19" spans="1:3" ht="15">
      <c r="A19" s="4">
        <v>3</v>
      </c>
      <c r="B19" s="5" t="s">
        <v>10</v>
      </c>
      <c r="C19" s="32"/>
    </row>
    <row r="20" spans="1:3" ht="15">
      <c r="A20" s="4"/>
      <c r="B20" s="4" t="s">
        <v>42</v>
      </c>
      <c r="C20" s="32">
        <f>100*110*11</f>
        <v>121000</v>
      </c>
    </row>
    <row r="21" spans="1:3" ht="15">
      <c r="A21" s="23"/>
      <c r="B21" s="21" t="s">
        <v>5</v>
      </c>
      <c r="C21" s="33">
        <f>SUM(C16:C20)</f>
        <v>181500</v>
      </c>
    </row>
    <row r="22" spans="1:3" ht="15">
      <c r="A22" s="25" t="s">
        <v>15</v>
      </c>
      <c r="B22" s="25" t="s">
        <v>11</v>
      </c>
      <c r="C22" s="34"/>
    </row>
    <row r="23" spans="1:3" ht="18.75" customHeight="1">
      <c r="A23" s="4">
        <v>1</v>
      </c>
      <c r="B23" s="7" t="s">
        <v>12</v>
      </c>
      <c r="C23" s="32"/>
    </row>
    <row r="24" spans="1:3" ht="15">
      <c r="A24" s="4"/>
      <c r="B24" s="8" t="s">
        <v>46</v>
      </c>
      <c r="C24" s="35">
        <f>1*30*25</f>
        <v>750</v>
      </c>
    </row>
    <row r="25" spans="1:3" ht="15">
      <c r="A25" s="23"/>
      <c r="B25" s="21" t="s">
        <v>5</v>
      </c>
      <c r="C25" s="33">
        <f>SUM(C24:C24)</f>
        <v>750</v>
      </c>
    </row>
    <row r="26" spans="1:3" ht="15">
      <c r="A26" s="28" t="s">
        <v>21</v>
      </c>
      <c r="B26" s="28" t="s">
        <v>13</v>
      </c>
      <c r="C26" s="34"/>
    </row>
    <row r="27" spans="1:3" ht="15">
      <c r="A27" s="4">
        <v>1</v>
      </c>
      <c r="B27" s="7" t="s">
        <v>14</v>
      </c>
      <c r="C27" s="36"/>
    </row>
    <row r="28" spans="1:3" ht="15">
      <c r="A28" s="9"/>
      <c r="B28" s="8" t="s">
        <v>30</v>
      </c>
      <c r="C28" s="32">
        <f>70*25*6</f>
        <v>10500</v>
      </c>
    </row>
    <row r="29" spans="1:3" ht="15">
      <c r="A29" s="4">
        <v>2</v>
      </c>
      <c r="B29" s="44" t="s">
        <v>55</v>
      </c>
      <c r="C29" s="32">
        <v>10000</v>
      </c>
    </row>
    <row r="30" spans="1:3" ht="15">
      <c r="A30" s="9"/>
      <c r="B30" s="8"/>
      <c r="C30" s="32"/>
    </row>
    <row r="31" spans="1:3" ht="15">
      <c r="A31" s="23"/>
      <c r="B31" s="21" t="s">
        <v>5</v>
      </c>
      <c r="C31" s="33">
        <f>SUM(C27:C30)</f>
        <v>20500</v>
      </c>
    </row>
    <row r="32" spans="1:3" ht="15">
      <c r="A32" s="4"/>
      <c r="B32" s="5"/>
      <c r="C32" s="32"/>
    </row>
    <row r="33" spans="1:3" s="12" customFormat="1" ht="15">
      <c r="A33" s="10"/>
      <c r="B33" s="11"/>
      <c r="C33" s="38"/>
    </row>
    <row r="34" spans="1:3" s="13" customFormat="1" ht="15">
      <c r="A34" s="46" t="s">
        <v>54</v>
      </c>
      <c r="B34" s="25" t="s">
        <v>43</v>
      </c>
      <c r="C34" s="39"/>
    </row>
    <row r="35" spans="1:3" s="15" customFormat="1" ht="15">
      <c r="A35" s="8">
        <v>1</v>
      </c>
      <c r="B35" s="14" t="s">
        <v>27</v>
      </c>
      <c r="C35" s="35"/>
    </row>
    <row r="36" spans="1:3" s="15" customFormat="1" ht="15">
      <c r="A36" s="8"/>
      <c r="B36" s="4" t="s">
        <v>49</v>
      </c>
      <c r="C36" s="35">
        <f>300*67</f>
        <v>20100</v>
      </c>
    </row>
    <row r="37" spans="1:3" s="15" customFormat="1" ht="15">
      <c r="A37" s="8">
        <v>2</v>
      </c>
      <c r="B37" s="14" t="s">
        <v>20</v>
      </c>
      <c r="C37" s="35"/>
    </row>
    <row r="38" spans="1:3" s="15" customFormat="1" ht="15">
      <c r="A38" s="8"/>
      <c r="B38" s="4" t="s">
        <v>51</v>
      </c>
      <c r="C38" s="35">
        <f>300*11*67</f>
        <v>221100</v>
      </c>
    </row>
    <row r="39" spans="1:3" s="13" customFormat="1" ht="15">
      <c r="A39" s="23"/>
      <c r="B39" s="21" t="s">
        <v>5</v>
      </c>
      <c r="C39" s="33">
        <f>SUM(C36:C38)</f>
        <v>241200</v>
      </c>
    </row>
    <row r="40" spans="1:3" s="13" customFormat="1" ht="15">
      <c r="A40" s="8"/>
      <c r="B40" s="8"/>
      <c r="C40" s="35"/>
    </row>
    <row r="41" spans="1:3" s="13" customFormat="1" ht="15">
      <c r="A41" s="25" t="s">
        <v>22</v>
      </c>
      <c r="B41" s="25" t="s">
        <v>25</v>
      </c>
      <c r="C41" s="37"/>
    </row>
    <row r="42" spans="1:3" s="13" customFormat="1" ht="15">
      <c r="A42" s="29">
        <v>1</v>
      </c>
      <c r="B42" s="43" t="s">
        <v>44</v>
      </c>
      <c r="C42" s="37"/>
    </row>
    <row r="43" spans="1:3" s="13" customFormat="1" ht="15">
      <c r="A43" s="8"/>
      <c r="B43" s="4" t="s">
        <v>52</v>
      </c>
      <c r="C43" s="35">
        <f>300*76*11</f>
        <v>250800</v>
      </c>
    </row>
    <row r="44" spans="1:3" s="13" customFormat="1" ht="15">
      <c r="A44" s="8">
        <v>2</v>
      </c>
      <c r="B44" s="44" t="s">
        <v>40</v>
      </c>
      <c r="C44" s="35"/>
    </row>
    <row r="45" spans="1:3" s="13" customFormat="1" ht="15">
      <c r="A45" s="8"/>
      <c r="B45" s="8" t="s">
        <v>28</v>
      </c>
      <c r="C45" s="35">
        <f>600*16*11</f>
        <v>105600</v>
      </c>
    </row>
    <row r="46" spans="1:3" s="13" customFormat="1" ht="15">
      <c r="A46" s="16"/>
      <c r="B46" s="24" t="s">
        <v>5</v>
      </c>
      <c r="C46" s="41">
        <f>SUM(C41:C45)</f>
        <v>356400</v>
      </c>
    </row>
    <row r="47" spans="1:3" s="13" customFormat="1" ht="15">
      <c r="A47" s="31"/>
      <c r="B47" s="10"/>
      <c r="C47" s="38"/>
    </row>
    <row r="48" spans="1:3" s="13" customFormat="1" ht="15">
      <c r="A48" s="47" t="s">
        <v>24</v>
      </c>
      <c r="B48" s="11" t="s">
        <v>39</v>
      </c>
      <c r="C48" s="38"/>
    </row>
    <row r="49" spans="1:3" s="13" customFormat="1" ht="15">
      <c r="A49" s="31"/>
      <c r="B49" s="8" t="s">
        <v>48</v>
      </c>
      <c r="C49" s="35">
        <f>1000*20</f>
        <v>20000</v>
      </c>
    </row>
    <row r="50" spans="1:3" s="13" customFormat="1" ht="15">
      <c r="A50" s="31"/>
      <c r="B50" s="10"/>
      <c r="C50" s="38"/>
    </row>
    <row r="51" spans="1:3" s="13" customFormat="1" ht="15">
      <c r="A51" s="45"/>
      <c r="B51" s="24" t="s">
        <v>5</v>
      </c>
      <c r="C51" s="41">
        <f>SUM(C48:C50)</f>
        <v>20000</v>
      </c>
    </row>
    <row r="52" spans="1:3" s="13" customFormat="1" ht="15">
      <c r="A52" s="31"/>
      <c r="B52" s="10"/>
      <c r="C52" s="38"/>
    </row>
    <row r="53" spans="1:3" s="17" customFormat="1" ht="15">
      <c r="A53" s="46" t="s">
        <v>26</v>
      </c>
      <c r="B53" s="30" t="s">
        <v>23</v>
      </c>
      <c r="C53" s="39"/>
    </row>
    <row r="54" spans="1:3" ht="15">
      <c r="A54" s="4">
        <v>1</v>
      </c>
      <c r="B54" s="5" t="s">
        <v>16</v>
      </c>
      <c r="C54" s="32">
        <v>5000</v>
      </c>
    </row>
    <row r="55" spans="1:3" ht="23.25" customHeight="1">
      <c r="A55" s="4">
        <v>2</v>
      </c>
      <c r="B55" s="5" t="s">
        <v>17</v>
      </c>
      <c r="C55" s="32">
        <v>6000</v>
      </c>
    </row>
    <row r="56" spans="1:3" ht="15">
      <c r="A56" s="4">
        <v>3</v>
      </c>
      <c r="B56" s="5" t="s">
        <v>47</v>
      </c>
      <c r="C56" s="32">
        <v>7200</v>
      </c>
    </row>
    <row r="57" spans="1:3" ht="22.5" customHeight="1">
      <c r="A57" s="4">
        <v>4</v>
      </c>
      <c r="B57" s="5" t="s">
        <v>38</v>
      </c>
      <c r="C57" s="32">
        <v>8000</v>
      </c>
    </row>
    <row r="58" spans="1:3" ht="15">
      <c r="A58" s="4">
        <v>5</v>
      </c>
      <c r="B58" s="5" t="s">
        <v>34</v>
      </c>
      <c r="C58" s="32">
        <v>1500</v>
      </c>
    </row>
    <row r="59" spans="1:3" ht="15">
      <c r="A59" s="21"/>
      <c r="B59" s="22" t="s">
        <v>5</v>
      </c>
      <c r="C59" s="33">
        <f>SUM(C54:C58)</f>
        <v>27700</v>
      </c>
    </row>
    <row r="60" spans="1:3" ht="15.75" customHeight="1">
      <c r="A60" s="18"/>
      <c r="B60" s="18" t="s">
        <v>35</v>
      </c>
      <c r="C60" s="40">
        <f>C59+C51+C46+C39+C31+C25+C21+C10</f>
        <v>1016050</v>
      </c>
    </row>
    <row r="61" spans="1:3" ht="15">
      <c r="A61" s="49"/>
      <c r="B61" s="50" t="s">
        <v>56</v>
      </c>
      <c r="C61" s="51">
        <f>C59+C51+C31+C25+C21+C10</f>
        <v>418450</v>
      </c>
    </row>
    <row r="62" spans="1:3" ht="15">
      <c r="A62" s="49"/>
      <c r="B62" s="50" t="s">
        <v>57</v>
      </c>
      <c r="C62" s="51">
        <f>C59+C51+C39+C31+C25+C21+C10</f>
        <v>659650</v>
      </c>
    </row>
    <row r="63" ht="15" thickBot="1"/>
    <row r="64" ht="18" thickBot="1">
      <c r="B64" s="42" t="s">
        <v>53</v>
      </c>
    </row>
    <row r="66" ht="15">
      <c r="C66" s="20"/>
    </row>
  </sheetData>
  <sheetProtection/>
  <mergeCells count="1">
    <mergeCell ref="A1:C1"/>
  </mergeCells>
  <printOptions/>
  <pageMargins left="0" right="0" top="0" bottom="0.15" header="0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Padmanava Sen</cp:lastModifiedBy>
  <cp:lastPrinted>2015-02-21T09:23:50Z</cp:lastPrinted>
  <dcterms:created xsi:type="dcterms:W3CDTF">1996-10-14T23:33:28Z</dcterms:created>
  <dcterms:modified xsi:type="dcterms:W3CDTF">2015-04-22T10:17:31Z</dcterms:modified>
  <cp:category/>
  <cp:version/>
  <cp:contentType/>
  <cp:contentStatus/>
</cp:coreProperties>
</file>