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7745" windowHeight="9810" firstSheet="2" activeTab="2"/>
  </bookViews>
  <sheets>
    <sheet name="Bud vs actls-1-01-06 to 30-9-6" sheetId="4" r:id="rId1"/>
    <sheet name="Bud vs actls-1-1-6 to 31-12-6" sheetId="5" r:id="rId2"/>
    <sheet name="FINAL" sheetId="13" r:id="rId3"/>
  </sheets>
  <calcPr calcId="125725"/>
</workbook>
</file>

<file path=xl/calcChain.xml><?xml version="1.0" encoding="utf-8"?>
<calcChain xmlns="http://schemas.openxmlformats.org/spreadsheetml/2006/main">
  <c r="F29" i="13"/>
  <c r="C44"/>
  <c r="C45"/>
  <c r="C46"/>
  <c r="C47"/>
  <c r="G40"/>
  <c r="G12"/>
  <c r="G17"/>
  <c r="G18"/>
  <c r="G20"/>
  <c r="G22"/>
  <c r="G26"/>
  <c r="G27"/>
  <c r="G29"/>
  <c r="G8"/>
  <c r="G7"/>
  <c r="F11" i="4"/>
  <c r="G11"/>
  <c r="F12"/>
  <c r="F10"/>
  <c r="G10"/>
  <c r="F8"/>
  <c r="F13"/>
  <c r="G13"/>
  <c r="F14"/>
  <c r="F7"/>
  <c r="F15"/>
  <c r="C22"/>
  <c r="C21"/>
  <c r="G12"/>
  <c r="G8"/>
  <c r="G14"/>
  <c r="D15"/>
  <c r="E15"/>
  <c r="C15"/>
  <c r="C22" i="5"/>
  <c r="I7"/>
  <c r="I8"/>
  <c r="J8"/>
  <c r="I10"/>
  <c r="I11"/>
  <c r="J11"/>
  <c r="I12"/>
  <c r="I13"/>
  <c r="J13"/>
  <c r="I14"/>
  <c r="I15"/>
  <c r="C23"/>
  <c r="C24"/>
  <c r="G15"/>
  <c r="H15"/>
  <c r="F15"/>
  <c r="J7"/>
  <c r="J15"/>
  <c r="J10"/>
  <c r="J12"/>
  <c r="J14"/>
  <c r="E15"/>
  <c r="D15"/>
  <c r="C15"/>
  <c r="G7" i="4"/>
  <c r="G15"/>
  <c r="C23"/>
</calcChain>
</file>

<file path=xl/sharedStrings.xml><?xml version="1.0" encoding="utf-8"?>
<sst xmlns="http://schemas.openxmlformats.org/spreadsheetml/2006/main" count="121" uniqueCount="87">
  <si>
    <t>Salaries</t>
  </si>
  <si>
    <t>Transport Cost</t>
  </si>
  <si>
    <t>Particulars</t>
  </si>
  <si>
    <t>Swami Vivekananda Youth Movement</t>
  </si>
  <si>
    <t>Sn</t>
  </si>
  <si>
    <t>Training Costs</t>
  </si>
  <si>
    <t xml:space="preserve"> </t>
  </si>
  <si>
    <t>Total</t>
  </si>
  <si>
    <t>Awareness Campaigns</t>
  </si>
  <si>
    <t>Shikshanavahini Project - HD Kote</t>
  </si>
  <si>
    <t>Budget</t>
  </si>
  <si>
    <t>Program Manager</t>
  </si>
  <si>
    <t>Asst. Program Manager</t>
  </si>
  <si>
    <t>Organizers</t>
  </si>
  <si>
    <t>Administration Costs/Operational Costs</t>
  </si>
  <si>
    <t>01-01-06 to 31-03-06</t>
  </si>
  <si>
    <t>Total Expenses</t>
  </si>
  <si>
    <t>Expenses</t>
  </si>
  <si>
    <t>Unspent Balance</t>
  </si>
  <si>
    <t>Ist Instalment (ch no. 942069)</t>
  </si>
  <si>
    <t>2nd Instalment (ch no. 945051)</t>
  </si>
  <si>
    <t>3rd Instalment (ch no. 942070)</t>
  </si>
  <si>
    <t>Total amount received</t>
  </si>
  <si>
    <t>Balance with SVYM</t>
  </si>
  <si>
    <t>Fund Details:</t>
  </si>
  <si>
    <t>Asha for Education:</t>
  </si>
  <si>
    <t>01-04-06 to 30-09-06</t>
  </si>
  <si>
    <t>Less: expenses (01-01-06 to 30-09-06)</t>
  </si>
  <si>
    <t>Less: expenses (01-01-06 to 31-12-06)</t>
  </si>
  <si>
    <t>4th Instalment (ch no. 180739/13.12.06)</t>
  </si>
  <si>
    <t>5th Instalment (ch no. 181565/14.02.07)</t>
  </si>
  <si>
    <t>Prayoga</t>
  </si>
  <si>
    <t>Staff Travel</t>
  </si>
  <si>
    <t xml:space="preserve">Project Name                                               : </t>
  </si>
  <si>
    <t>Project Period                                               :</t>
  </si>
  <si>
    <t>Reporting Period                                          :</t>
  </si>
  <si>
    <t>Sl No</t>
  </si>
  <si>
    <t>% of Utilisation</t>
  </si>
  <si>
    <t>TOTAL</t>
  </si>
  <si>
    <t>Position of Funds :-</t>
  </si>
  <si>
    <t>I</t>
  </si>
  <si>
    <t>Opening Balance :</t>
  </si>
  <si>
    <t>II</t>
  </si>
  <si>
    <t>Funds Received for the Period :</t>
  </si>
  <si>
    <t>Total Funds received during the period</t>
  </si>
  <si>
    <t>Expenses inurred for the period</t>
  </si>
  <si>
    <t>III</t>
  </si>
  <si>
    <t>Total Expenses Incurred</t>
  </si>
  <si>
    <t>IV</t>
  </si>
  <si>
    <t>A. Personnel Cost</t>
  </si>
  <si>
    <t>Program Coordinator</t>
  </si>
  <si>
    <t>B. Recurring Cost</t>
  </si>
  <si>
    <t>A. Operational Cost</t>
  </si>
  <si>
    <t>Office rent, Stationery, Documentation</t>
  </si>
  <si>
    <t>Teachers' meetings</t>
  </si>
  <si>
    <t>Annual Report</t>
  </si>
  <si>
    <t>B. Travel &amp; Conveyance</t>
  </si>
  <si>
    <t>Vehicle Travel - Tata ACE</t>
  </si>
  <si>
    <t>C. Technical &amp; Resource Support</t>
  </si>
  <si>
    <t>Chemicals, specimens &amp; equipment</t>
  </si>
  <si>
    <t>Libraries</t>
  </si>
  <si>
    <t>Electronics kit</t>
  </si>
  <si>
    <t>Worksheets</t>
  </si>
  <si>
    <t>D. Capacity Building</t>
  </si>
  <si>
    <t>Teacher Training</t>
  </si>
  <si>
    <t>Students' Training</t>
  </si>
  <si>
    <t>Staff Training &amp; Exposure visits</t>
  </si>
  <si>
    <t>E. Science Calendar</t>
  </si>
  <si>
    <t>World Environment Day</t>
  </si>
  <si>
    <t>Engineer's Day</t>
  </si>
  <si>
    <t>Columbus Day</t>
  </si>
  <si>
    <t>World Science Day</t>
  </si>
  <si>
    <t>Young Mathematician Contest</t>
  </si>
  <si>
    <t>National Science Day (Vignyana mela)</t>
  </si>
  <si>
    <t>F. Events</t>
  </si>
  <si>
    <t>Awareness campaigns</t>
  </si>
  <si>
    <t>Science &amp; computer lab exposure visits</t>
  </si>
  <si>
    <t>Science Club events</t>
  </si>
  <si>
    <t xml:space="preserve">Fund Balance  </t>
  </si>
  <si>
    <t>Facilitator</t>
  </si>
  <si>
    <t>Expenses April 12 to May 12</t>
  </si>
  <si>
    <t>Budget Unspent</t>
  </si>
  <si>
    <t>Budget as on 31-03-2012</t>
  </si>
  <si>
    <t xml:space="preserve"> Re-appropriated Budget</t>
  </si>
  <si>
    <t>Asha Mobile Science Lab</t>
  </si>
  <si>
    <t>01-04-2011 to 31-05-2012</t>
  </si>
  <si>
    <t>01-04-2012 to  31-05-2012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</si>
</sst>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79" formatCode="_(* #,##0_);_(* \(#,##0\);_(* &quot;-&quot;??_);_(@_)"/>
  </numFmts>
  <fonts count="11">
    <font>
      <sz val="10"/>
      <name val="Arial"/>
    </font>
    <font>
      <b/>
      <sz val="10"/>
      <name val="Arial"/>
      <family val="2"/>
    </font>
    <font>
      <b/>
      <u/>
      <sz val="12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38" fontId="4" fillId="0" borderId="1" xfId="0" applyNumberFormat="1" applyFont="1" applyBorder="1" applyAlignment="1">
      <alignment vertical="center" wrapText="1"/>
    </xf>
    <xf numFmtId="38" fontId="0" fillId="0" borderId="2" xfId="0" applyNumberFormat="1" applyBorder="1" applyAlignment="1">
      <alignment horizontal="center" vertical="center"/>
    </xf>
    <xf numFmtId="38" fontId="1" fillId="0" borderId="3" xfId="0" applyNumberFormat="1" applyFont="1" applyFill="1" applyBorder="1" applyAlignment="1">
      <alignment horizontal="right" vertical="center" wrapText="1"/>
    </xf>
    <xf numFmtId="38" fontId="0" fillId="0" borderId="4" xfId="0" applyNumberFormat="1" applyBorder="1" applyAlignment="1">
      <alignment horizontal="center" vertical="center"/>
    </xf>
    <xf numFmtId="38" fontId="4" fillId="0" borderId="1" xfId="0" applyNumberFormat="1" applyFont="1" applyBorder="1" applyAlignment="1">
      <alignment horizontal="left" vertical="center" wrapText="1" indent="1"/>
    </xf>
    <xf numFmtId="38" fontId="1" fillId="0" borderId="1" xfId="0" applyNumberFormat="1" applyFont="1" applyBorder="1" applyAlignment="1">
      <alignment vertical="center" wrapText="1"/>
    </xf>
    <xf numFmtId="38" fontId="1" fillId="0" borderId="1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1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" fontId="1" fillId="0" borderId="14" xfId="0" applyNumberFormat="1" applyFont="1" applyBorder="1" applyAlignment="1">
      <alignment vertical="center" wrapText="1"/>
    </xf>
    <xf numFmtId="38" fontId="3" fillId="0" borderId="11" xfId="0" applyNumberFormat="1" applyFont="1" applyBorder="1" applyAlignment="1">
      <alignment horizontal="center" vertical="center" wrapText="1"/>
    </xf>
    <xf numFmtId="38" fontId="0" fillId="0" borderId="15" xfId="0" applyNumberForma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 wrapText="1"/>
    </xf>
    <xf numFmtId="38" fontId="1" fillId="0" borderId="5" xfId="0" applyNumberFormat="1" applyFont="1" applyBorder="1" applyAlignment="1">
      <alignment vertical="center"/>
    </xf>
    <xf numFmtId="38" fontId="0" fillId="0" borderId="16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2" fontId="0" fillId="0" borderId="6" xfId="0" applyNumberForma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8" xfId="0" applyFont="1" applyBorder="1" applyAlignment="1">
      <alignment vertical="center"/>
    </xf>
    <xf numFmtId="38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38" fontId="1" fillId="0" borderId="1" xfId="0" applyNumberFormat="1" applyFont="1" applyFill="1" applyBorder="1" applyAlignment="1">
      <alignment horizontal="right" vertical="center" wrapText="1"/>
    </xf>
    <xf numFmtId="38" fontId="4" fillId="0" borderId="1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/>
    </xf>
    <xf numFmtId="0" fontId="8" fillId="0" borderId="1" xfId="0" applyFont="1" applyBorder="1" applyAlignment="1"/>
    <xf numFmtId="41" fontId="9" fillId="0" borderId="11" xfId="0" applyNumberFormat="1" applyFont="1" applyFill="1" applyBorder="1"/>
    <xf numFmtId="41" fontId="1" fillId="0" borderId="0" xfId="0" applyNumberFormat="1" applyFont="1" applyFill="1" applyBorder="1"/>
    <xf numFmtId="0" fontId="7" fillId="0" borderId="15" xfId="0" applyFont="1" applyBorder="1" applyAlignment="1">
      <alignment horizontal="justify"/>
    </xf>
    <xf numFmtId="41" fontId="1" fillId="0" borderId="5" xfId="0" applyNumberFormat="1" applyFont="1" applyFill="1" applyBorder="1"/>
    <xf numFmtId="0" fontId="7" fillId="0" borderId="2" xfId="0" applyFont="1" applyBorder="1"/>
    <xf numFmtId="41" fontId="1" fillId="0" borderId="1" xfId="0" applyNumberFormat="1" applyFont="1" applyFill="1" applyBorder="1" applyAlignment="1">
      <alignment horizontal="left"/>
    </xf>
    <xf numFmtId="0" fontId="10" fillId="0" borderId="0" xfId="0" applyFont="1" applyBorder="1"/>
    <xf numFmtId="41" fontId="9" fillId="0" borderId="0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79" fontId="7" fillId="0" borderId="1" xfId="1" applyNumberFormat="1" applyFont="1" applyBorder="1" applyAlignment="1">
      <alignment horizontal="right" vertical="center" wrapText="1"/>
    </xf>
    <xf numFmtId="179" fontId="7" fillId="0" borderId="1" xfId="1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0" fontId="6" fillId="2" borderId="20" xfId="0" applyFont="1" applyFill="1" applyBorder="1" applyAlignment="1"/>
    <xf numFmtId="0" fontId="6" fillId="2" borderId="7" xfId="0" applyFont="1" applyFill="1" applyBorder="1" applyAlignment="1"/>
    <xf numFmtId="0" fontId="6" fillId="2" borderId="1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wrapText="1"/>
    </xf>
    <xf numFmtId="0" fontId="8" fillId="3" borderId="11" xfId="0" applyFont="1" applyFill="1" applyBorder="1"/>
    <xf numFmtId="0" fontId="8" fillId="3" borderId="0" xfId="0" applyFont="1" applyFill="1" applyBorder="1"/>
    <xf numFmtId="0" fontId="7" fillId="4" borderId="22" xfId="0" applyFont="1" applyFill="1" applyBorder="1"/>
    <xf numFmtId="43" fontId="6" fillId="2" borderId="8" xfId="1" applyFont="1" applyFill="1" applyBorder="1" applyAlignment="1"/>
    <xf numFmtId="179" fontId="10" fillId="0" borderId="0" xfId="1" applyNumberFormat="1" applyFont="1" applyBorder="1"/>
    <xf numFmtId="179" fontId="8" fillId="3" borderId="0" xfId="1" applyNumberFormat="1" applyFont="1" applyFill="1" applyBorder="1"/>
    <xf numFmtId="43" fontId="8" fillId="3" borderId="9" xfId="1" applyFont="1" applyFill="1" applyBorder="1" applyAlignment="1"/>
    <xf numFmtId="179" fontId="1" fillId="0" borderId="1" xfId="1" applyNumberFormat="1" applyFont="1" applyFill="1" applyBorder="1"/>
    <xf numFmtId="179" fontId="4" fillId="0" borderId="1" xfId="1" applyNumberFormat="1" applyFont="1" applyFill="1" applyBorder="1" applyAlignment="1">
      <alignment horizontal="right" vertical="center"/>
    </xf>
    <xf numFmtId="179" fontId="4" fillId="0" borderId="21" xfId="1" applyNumberFormat="1" applyFont="1" applyFill="1" applyBorder="1" applyAlignment="1">
      <alignment horizontal="right" vertical="center"/>
    </xf>
    <xf numFmtId="179" fontId="8" fillId="4" borderId="3" xfId="1" applyNumberFormat="1" applyFont="1" applyFill="1" applyBorder="1" applyAlignment="1">
      <alignment horizontal="right" vertical="center" wrapText="1"/>
    </xf>
    <xf numFmtId="179" fontId="7" fillId="0" borderId="0" xfId="1" applyNumberFormat="1" applyFont="1" applyBorder="1"/>
    <xf numFmtId="43" fontId="7" fillId="0" borderId="9" xfId="1" applyFont="1" applyBorder="1" applyAlignment="1">
      <alignment wrapText="1"/>
    </xf>
    <xf numFmtId="179" fontId="8" fillId="0" borderId="16" xfId="1" applyNumberFormat="1" applyFont="1" applyBorder="1"/>
    <xf numFmtId="43" fontId="7" fillId="0" borderId="9" xfId="1" applyFont="1" applyBorder="1" applyAlignment="1"/>
    <xf numFmtId="179" fontId="7" fillId="0" borderId="6" xfId="1" applyNumberFormat="1" applyFont="1" applyBorder="1"/>
    <xf numFmtId="179" fontId="4" fillId="0" borderId="1" xfId="1" applyNumberFormat="1" applyFont="1" applyFill="1" applyBorder="1" applyAlignment="1"/>
    <xf numFmtId="179" fontId="1" fillId="0" borderId="1" xfId="1" applyNumberFormat="1" applyFont="1" applyFill="1" applyBorder="1" applyAlignment="1"/>
    <xf numFmtId="179" fontId="8" fillId="0" borderId="6" xfId="1" applyNumberFormat="1" applyFont="1" applyBorder="1"/>
    <xf numFmtId="179" fontId="1" fillId="4" borderId="23" xfId="1" applyNumberFormat="1" applyFont="1" applyFill="1" applyBorder="1"/>
    <xf numFmtId="179" fontId="7" fillId="4" borderId="23" xfId="1" applyNumberFormat="1" applyFont="1" applyFill="1" applyBorder="1"/>
    <xf numFmtId="43" fontId="7" fillId="4" borderId="24" xfId="1" applyFont="1" applyFill="1" applyBorder="1" applyAlignment="1"/>
    <xf numFmtId="179" fontId="10" fillId="0" borderId="0" xfId="1" applyNumberFormat="1" applyFont="1" applyFill="1" applyBorder="1"/>
    <xf numFmtId="43" fontId="10" fillId="0" borderId="0" xfId="1" applyFont="1" applyBorder="1" applyAlignment="1"/>
    <xf numFmtId="179" fontId="7" fillId="0" borderId="21" xfId="1" applyNumberFormat="1" applyFont="1" applyBorder="1" applyAlignment="1">
      <alignment horizontal="right" vertical="center" wrapText="1"/>
    </xf>
    <xf numFmtId="0" fontId="6" fillId="2" borderId="25" xfId="0" applyFont="1" applyFill="1" applyBorder="1" applyAlignment="1">
      <alignment horizontal="center" wrapText="1"/>
    </xf>
    <xf numFmtId="179" fontId="1" fillId="0" borderId="26" xfId="1" applyNumberFormat="1" applyFont="1" applyFill="1" applyBorder="1"/>
    <xf numFmtId="179" fontId="4" fillId="0" borderId="26" xfId="1" applyNumberFormat="1" applyFont="1" applyFill="1" applyBorder="1" applyAlignment="1">
      <alignment horizontal="right" vertical="center"/>
    </xf>
    <xf numFmtId="179" fontId="7" fillId="0" borderId="26" xfId="1" applyNumberFormat="1" applyFont="1" applyBorder="1" applyAlignment="1">
      <alignment horizontal="right" vertical="center" wrapText="1"/>
    </xf>
    <xf numFmtId="179" fontId="8" fillId="0" borderId="0" xfId="1" applyNumberFormat="1" applyFont="1" applyFill="1" applyBorder="1"/>
    <xf numFmtId="179" fontId="7" fillId="0" borderId="0" xfId="1" applyNumberFormat="1" applyFont="1" applyFill="1" applyBorder="1"/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4" xfId="0" applyFont="1" applyBorder="1"/>
    <xf numFmtId="179" fontId="1" fillId="0" borderId="3" xfId="1" applyNumberFormat="1" applyFont="1" applyFill="1" applyBorder="1" applyAlignment="1"/>
    <xf numFmtId="179" fontId="8" fillId="0" borderId="10" xfId="1" applyNumberFormat="1" applyFont="1" applyBorder="1"/>
    <xf numFmtId="43" fontId="6" fillId="2" borderId="6" xfId="1" applyFont="1" applyFill="1" applyBorder="1" applyAlignment="1">
      <alignment wrapText="1"/>
    </xf>
    <xf numFmtId="43" fontId="8" fillId="0" borderId="6" xfId="1" applyFont="1" applyBorder="1" applyAlignment="1">
      <alignment vertical="top" wrapText="1"/>
    </xf>
    <xf numFmtId="43" fontId="7" fillId="0" borderId="6" xfId="1" applyFont="1" applyBorder="1" applyAlignment="1">
      <alignment horizontal="right" vertical="center" wrapText="1"/>
    </xf>
    <xf numFmtId="179" fontId="8" fillId="4" borderId="10" xfId="1" applyNumberFormat="1" applyFont="1" applyFill="1" applyBorder="1" applyAlignment="1">
      <alignment horizontal="right" vertical="center" wrapText="1"/>
    </xf>
    <xf numFmtId="38" fontId="3" fillId="0" borderId="0" xfId="0" applyNumberFormat="1" applyFont="1" applyBorder="1" applyAlignment="1">
      <alignment horizontal="left" vertical="center" wrapText="1"/>
    </xf>
    <xf numFmtId="38" fontId="3" fillId="0" borderId="9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3" fillId="0" borderId="1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8" fontId="3" fillId="0" borderId="29" xfId="0" applyNumberFormat="1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3" fillId="0" borderId="27" xfId="0" applyNumberFormat="1" applyFont="1" applyBorder="1" applyAlignment="1">
      <alignment horizontal="center" vertical="center" wrapText="1"/>
    </xf>
    <xf numFmtId="38" fontId="3" fillId="0" borderId="28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right" vertical="center"/>
    </xf>
    <xf numFmtId="179" fontId="7" fillId="0" borderId="21" xfId="1" applyNumberFormat="1" applyFont="1" applyBorder="1" applyAlignment="1">
      <alignment horizontal="center" vertical="center" wrapText="1"/>
    </xf>
    <xf numFmtId="179" fontId="7" fillId="0" borderId="34" xfId="1" applyNumberFormat="1" applyFont="1" applyBorder="1" applyAlignment="1">
      <alignment horizontal="center" vertical="center" wrapText="1"/>
    </xf>
    <xf numFmtId="179" fontId="7" fillId="0" borderId="17" xfId="1" applyNumberFormat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</cellXfs>
  <cellStyles count="3">
    <cellStyle name="Comma 2" xfId="1"/>
    <cellStyle name="Comma 4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opLeftCell="A2" zoomScaleNormal="100" workbookViewId="0">
      <selection activeCell="B23" sqref="B23"/>
    </sheetView>
  </sheetViews>
  <sheetFormatPr defaultRowHeight="18" customHeight="1"/>
  <cols>
    <col min="1" max="1" width="4.5703125" style="1" customWidth="1"/>
    <col min="2" max="2" width="33.85546875" style="1" customWidth="1"/>
    <col min="3" max="3" width="11.7109375" style="1" customWidth="1"/>
    <col min="4" max="4" width="10.85546875" style="1" customWidth="1"/>
    <col min="5" max="5" width="10.140625" style="1" customWidth="1"/>
    <col min="6" max="6" width="9.5703125" style="1" customWidth="1"/>
    <col min="7" max="16384" width="9.140625" style="1"/>
  </cols>
  <sheetData>
    <row r="1" spans="1:7" ht="18" customHeight="1">
      <c r="A1" s="107" t="s">
        <v>3</v>
      </c>
      <c r="B1" s="108"/>
      <c r="C1" s="108"/>
      <c r="D1" s="13"/>
      <c r="E1" s="13"/>
      <c r="F1" s="13"/>
      <c r="G1" s="14"/>
    </row>
    <row r="2" spans="1:7" ht="18" customHeight="1">
      <c r="A2" s="109" t="s">
        <v>9</v>
      </c>
      <c r="B2" s="110"/>
      <c r="C2" s="110"/>
      <c r="G2" s="15"/>
    </row>
    <row r="3" spans="1:7" ht="18" customHeight="1" thickBot="1">
      <c r="A3" s="109"/>
      <c r="B3" s="110"/>
      <c r="C3" s="110"/>
      <c r="G3" s="15"/>
    </row>
    <row r="4" spans="1:7" ht="18" customHeight="1" thickBot="1">
      <c r="A4" s="111" t="s">
        <v>4</v>
      </c>
      <c r="B4" s="113" t="s">
        <v>2</v>
      </c>
      <c r="C4" s="117" t="s">
        <v>10</v>
      </c>
      <c r="D4" s="115" t="s">
        <v>17</v>
      </c>
      <c r="E4" s="115"/>
      <c r="F4" s="116"/>
      <c r="G4" s="105" t="s">
        <v>18</v>
      </c>
    </row>
    <row r="5" spans="1:7" ht="38.25" customHeight="1" thickBot="1">
      <c r="A5" s="112"/>
      <c r="B5" s="114"/>
      <c r="C5" s="118"/>
      <c r="D5" s="22" t="s">
        <v>15</v>
      </c>
      <c r="E5" s="22" t="s">
        <v>26</v>
      </c>
      <c r="F5" s="22" t="s">
        <v>16</v>
      </c>
      <c r="G5" s="106"/>
    </row>
    <row r="6" spans="1:7" ht="18" customHeight="1" thickBot="1">
      <c r="A6" s="23" t="s">
        <v>6</v>
      </c>
      <c r="B6" s="103" t="s">
        <v>25</v>
      </c>
      <c r="C6" s="103"/>
      <c r="D6" s="103"/>
      <c r="E6" s="103"/>
      <c r="F6" s="103"/>
      <c r="G6" s="104"/>
    </row>
    <row r="7" spans="1:7" ht="18" customHeight="1">
      <c r="A7" s="24">
        <v>1</v>
      </c>
      <c r="B7" s="25" t="s">
        <v>8</v>
      </c>
      <c r="C7" s="25">
        <v>50000</v>
      </c>
      <c r="D7" s="10">
        <v>10369</v>
      </c>
      <c r="E7" s="10"/>
      <c r="F7" s="26">
        <f>+D7+E7</f>
        <v>10369</v>
      </c>
      <c r="G7" s="27">
        <f>+C7-F7</f>
        <v>39631</v>
      </c>
    </row>
    <row r="8" spans="1:7" ht="18" customHeight="1">
      <c r="A8" s="4">
        <v>2</v>
      </c>
      <c r="B8" s="3" t="s">
        <v>14</v>
      </c>
      <c r="C8" s="3">
        <v>50000</v>
      </c>
      <c r="D8" s="2">
        <v>3449</v>
      </c>
      <c r="E8" s="2">
        <v>17856</v>
      </c>
      <c r="F8" s="9">
        <f t="shared" ref="F8:F14" si="0">+D8+E8</f>
        <v>21305</v>
      </c>
      <c r="G8" s="11">
        <f t="shared" ref="G8:G14" si="1">+C8-F8</f>
        <v>28695</v>
      </c>
    </row>
    <row r="9" spans="1:7" ht="18" customHeight="1">
      <c r="A9" s="4">
        <v>3</v>
      </c>
      <c r="B9" s="8" t="s">
        <v>0</v>
      </c>
      <c r="C9" s="3"/>
      <c r="D9" s="2"/>
      <c r="E9" s="2"/>
      <c r="F9" s="9" t="s">
        <v>6</v>
      </c>
      <c r="G9" s="11" t="s">
        <v>6</v>
      </c>
    </row>
    <row r="10" spans="1:7" ht="18" customHeight="1">
      <c r="A10" s="4"/>
      <c r="B10" s="7" t="s">
        <v>11</v>
      </c>
      <c r="C10" s="3">
        <v>72000</v>
      </c>
      <c r="D10" s="2">
        <v>15883</v>
      </c>
      <c r="E10" s="2">
        <v>36123</v>
      </c>
      <c r="F10" s="9">
        <f t="shared" si="0"/>
        <v>52006</v>
      </c>
      <c r="G10" s="11">
        <f t="shared" si="1"/>
        <v>19994</v>
      </c>
    </row>
    <row r="11" spans="1:7" ht="18" customHeight="1">
      <c r="A11" s="4"/>
      <c r="B11" s="7" t="s">
        <v>12</v>
      </c>
      <c r="C11" s="3">
        <v>48000</v>
      </c>
      <c r="D11" s="2">
        <v>12318</v>
      </c>
      <c r="E11" s="2">
        <v>23813</v>
      </c>
      <c r="F11" s="9">
        <f t="shared" si="0"/>
        <v>36131</v>
      </c>
      <c r="G11" s="11">
        <f t="shared" si="1"/>
        <v>11869</v>
      </c>
    </row>
    <row r="12" spans="1:7" ht="18" customHeight="1">
      <c r="A12" s="4"/>
      <c r="B12" s="7" t="s">
        <v>13</v>
      </c>
      <c r="C12" s="3">
        <v>156000</v>
      </c>
      <c r="D12" s="2">
        <v>29995</v>
      </c>
      <c r="E12" s="2">
        <v>74159</v>
      </c>
      <c r="F12" s="9">
        <f t="shared" si="0"/>
        <v>104154</v>
      </c>
      <c r="G12" s="11">
        <f t="shared" si="1"/>
        <v>51846</v>
      </c>
    </row>
    <row r="13" spans="1:7" ht="18" customHeight="1">
      <c r="A13" s="4">
        <v>4</v>
      </c>
      <c r="B13" s="3" t="s">
        <v>5</v>
      </c>
      <c r="C13" s="3">
        <v>108000</v>
      </c>
      <c r="D13" s="2">
        <v>14656</v>
      </c>
      <c r="E13" s="2">
        <v>42086</v>
      </c>
      <c r="F13" s="9">
        <f t="shared" si="0"/>
        <v>56742</v>
      </c>
      <c r="G13" s="11">
        <f t="shared" si="1"/>
        <v>51258</v>
      </c>
    </row>
    <row r="14" spans="1:7" ht="18" customHeight="1">
      <c r="A14" s="4">
        <v>5</v>
      </c>
      <c r="B14" s="3" t="s">
        <v>1</v>
      </c>
      <c r="C14" s="3">
        <v>100000</v>
      </c>
      <c r="D14" s="2">
        <v>20194</v>
      </c>
      <c r="E14" s="2">
        <v>51345</v>
      </c>
      <c r="F14" s="9">
        <f t="shared" si="0"/>
        <v>71539</v>
      </c>
      <c r="G14" s="11">
        <f t="shared" si="1"/>
        <v>28461</v>
      </c>
    </row>
    <row r="15" spans="1:7" ht="18" customHeight="1" thickBot="1">
      <c r="A15" s="6"/>
      <c r="B15" s="5" t="s">
        <v>7</v>
      </c>
      <c r="C15" s="5">
        <f>SUM(C7:C14)</f>
        <v>584000</v>
      </c>
      <c r="D15" s="5">
        <f>SUM(D7:D14)</f>
        <v>106864</v>
      </c>
      <c r="E15" s="5">
        <f>SUM(E7:E14)</f>
        <v>245382</v>
      </c>
      <c r="F15" s="5">
        <f>SUM(F7:F14)</f>
        <v>352246</v>
      </c>
      <c r="G15" s="16">
        <f>SUM(G7:G14)</f>
        <v>231754</v>
      </c>
    </row>
    <row r="16" spans="1:7" ht="18" customHeight="1">
      <c r="A16" s="17"/>
      <c r="G16" s="15"/>
    </row>
    <row r="17" spans="1:7" ht="18" customHeight="1">
      <c r="A17" s="20" t="s">
        <v>24</v>
      </c>
      <c r="B17" s="2"/>
      <c r="C17" s="2"/>
      <c r="G17" s="15"/>
    </row>
    <row r="18" spans="1:7" ht="18" customHeight="1">
      <c r="A18" s="2"/>
      <c r="B18" s="2" t="s">
        <v>19</v>
      </c>
      <c r="C18" s="28">
        <v>96047.2</v>
      </c>
      <c r="E18" s="12" t="s">
        <v>6</v>
      </c>
      <c r="G18" s="15"/>
    </row>
    <row r="19" spans="1:7" ht="18" customHeight="1">
      <c r="A19" s="2"/>
      <c r="B19" s="2" t="s">
        <v>20</v>
      </c>
      <c r="C19" s="28">
        <v>96047.2</v>
      </c>
      <c r="G19" s="15"/>
    </row>
    <row r="20" spans="1:7" ht="18" customHeight="1">
      <c r="A20" s="2"/>
      <c r="B20" s="2" t="s">
        <v>21</v>
      </c>
      <c r="C20" s="28">
        <v>96110</v>
      </c>
      <c r="G20" s="15"/>
    </row>
    <row r="21" spans="1:7" ht="18" customHeight="1">
      <c r="A21" s="2"/>
      <c r="B21" s="21" t="s">
        <v>22</v>
      </c>
      <c r="C21" s="29">
        <f>SUM(C18:C20)</f>
        <v>288204.40000000002</v>
      </c>
      <c r="G21" s="15"/>
    </row>
    <row r="22" spans="1:7" ht="18" customHeight="1">
      <c r="A22" s="2"/>
      <c r="B22" s="2" t="s">
        <v>27</v>
      </c>
      <c r="C22" s="28">
        <f>+F15</f>
        <v>352246</v>
      </c>
      <c r="G22" s="15"/>
    </row>
    <row r="23" spans="1:7" ht="18" customHeight="1">
      <c r="A23" s="2"/>
      <c r="B23" s="21" t="s">
        <v>23</v>
      </c>
      <c r="C23" s="28">
        <f>+C21-C22</f>
        <v>-64041.599999999977</v>
      </c>
      <c r="G23" s="15"/>
    </row>
    <row r="24" spans="1:7" ht="18" customHeight="1" thickBot="1">
      <c r="A24" s="2"/>
      <c r="B24" s="2"/>
      <c r="C24" s="2"/>
      <c r="D24" s="18"/>
      <c r="E24" s="18"/>
      <c r="F24" s="18"/>
      <c r="G24" s="19"/>
    </row>
  </sheetData>
  <mergeCells count="9">
    <mergeCell ref="B6:G6"/>
    <mergeCell ref="G4:G5"/>
    <mergeCell ref="A1:C1"/>
    <mergeCell ref="A2:C2"/>
    <mergeCell ref="A3:C3"/>
    <mergeCell ref="A4:A5"/>
    <mergeCell ref="B4:B5"/>
    <mergeCell ref="D4:F4"/>
    <mergeCell ref="C4:C5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opLeftCell="A3" workbookViewId="0">
      <selection activeCell="I21" sqref="I21"/>
    </sheetView>
  </sheetViews>
  <sheetFormatPr defaultRowHeight="18" customHeight="1"/>
  <cols>
    <col min="1" max="1" width="4.5703125" style="1" customWidth="1"/>
    <col min="2" max="2" width="33.85546875" style="1" customWidth="1"/>
    <col min="3" max="3" width="11.28515625" style="1" customWidth="1"/>
    <col min="4" max="4" width="10.85546875" style="1" hidden="1" customWidth="1"/>
    <col min="5" max="5" width="10.140625" style="1" hidden="1" customWidth="1"/>
    <col min="6" max="6" width="7.7109375" style="1" hidden="1" customWidth="1"/>
    <col min="7" max="8" width="7.140625" style="1" hidden="1" customWidth="1"/>
    <col min="9" max="9" width="12.7109375" style="1" customWidth="1"/>
    <col min="10" max="16384" width="9.140625" style="1"/>
  </cols>
  <sheetData>
    <row r="1" spans="1:10" ht="18" customHeight="1">
      <c r="A1" s="107" t="s">
        <v>3</v>
      </c>
      <c r="B1" s="108"/>
      <c r="C1" s="108"/>
      <c r="D1" s="13"/>
      <c r="E1" s="13"/>
      <c r="F1" s="13"/>
      <c r="G1" s="13"/>
      <c r="H1" s="13"/>
      <c r="I1" s="13"/>
      <c r="J1" s="14"/>
    </row>
    <row r="2" spans="1:10" ht="18" customHeight="1">
      <c r="A2" s="109" t="s">
        <v>9</v>
      </c>
      <c r="B2" s="110"/>
      <c r="C2" s="110"/>
      <c r="J2" s="15"/>
    </row>
    <row r="3" spans="1:10" ht="10.5" customHeight="1" thickBot="1">
      <c r="A3" s="109"/>
      <c r="B3" s="110"/>
      <c r="C3" s="110"/>
      <c r="J3" s="15"/>
    </row>
    <row r="4" spans="1:10" ht="18" customHeight="1" thickBot="1">
      <c r="A4" s="111" t="s">
        <v>4</v>
      </c>
      <c r="B4" s="113" t="s">
        <v>2</v>
      </c>
      <c r="C4" s="117" t="s">
        <v>10</v>
      </c>
      <c r="D4" s="115" t="s">
        <v>17</v>
      </c>
      <c r="E4" s="115"/>
      <c r="F4" s="119"/>
      <c r="G4" s="119"/>
      <c r="H4" s="119"/>
      <c r="I4" s="116"/>
      <c r="J4" s="105" t="s">
        <v>18</v>
      </c>
    </row>
    <row r="5" spans="1:10" ht="28.5" customHeight="1" thickBot="1">
      <c r="A5" s="112"/>
      <c r="B5" s="114"/>
      <c r="C5" s="118"/>
      <c r="D5" s="22" t="s">
        <v>15</v>
      </c>
      <c r="E5" s="22" t="s">
        <v>26</v>
      </c>
      <c r="F5" s="22">
        <v>38991</v>
      </c>
      <c r="G5" s="22">
        <v>39022</v>
      </c>
      <c r="H5" s="22">
        <v>39052</v>
      </c>
      <c r="I5" s="22" t="s">
        <v>16</v>
      </c>
      <c r="J5" s="106"/>
    </row>
    <row r="6" spans="1:10" ht="18" customHeight="1">
      <c r="A6" s="23" t="s">
        <v>6</v>
      </c>
      <c r="B6" s="103" t="s">
        <v>25</v>
      </c>
      <c r="C6" s="103"/>
      <c r="D6" s="103"/>
      <c r="E6" s="103"/>
      <c r="F6" s="103"/>
      <c r="G6" s="103"/>
      <c r="H6" s="103"/>
      <c r="I6" s="103"/>
      <c r="J6" s="104"/>
    </row>
    <row r="7" spans="1:10" ht="18" customHeight="1">
      <c r="A7" s="40">
        <v>1</v>
      </c>
      <c r="B7" s="3" t="s">
        <v>8</v>
      </c>
      <c r="C7" s="3">
        <v>50000</v>
      </c>
      <c r="D7" s="2">
        <v>10369</v>
      </c>
      <c r="E7" s="2"/>
      <c r="F7" s="2"/>
      <c r="G7" s="2">
        <v>553</v>
      </c>
      <c r="H7" s="2">
        <v>21592</v>
      </c>
      <c r="I7" s="43">
        <f>SUM(D7:H7)</f>
        <v>32514</v>
      </c>
      <c r="J7" s="41">
        <f>+C7-I7</f>
        <v>17486</v>
      </c>
    </row>
    <row r="8" spans="1:10" ht="18" customHeight="1">
      <c r="A8" s="40">
        <v>2</v>
      </c>
      <c r="B8" s="3" t="s">
        <v>14</v>
      </c>
      <c r="C8" s="3">
        <v>50000</v>
      </c>
      <c r="D8" s="2">
        <v>3449</v>
      </c>
      <c r="E8" s="31">
        <v>15277</v>
      </c>
      <c r="F8" s="31">
        <v>2233</v>
      </c>
      <c r="G8" s="2">
        <v>3077</v>
      </c>
      <c r="H8" s="2">
        <v>3179</v>
      </c>
      <c r="I8" s="43">
        <f t="shared" ref="I8:I14" si="0">SUM(D8:H8)</f>
        <v>27215</v>
      </c>
      <c r="J8" s="41">
        <f t="shared" ref="J8:J14" si="1">+C8-I8</f>
        <v>22785</v>
      </c>
    </row>
    <row r="9" spans="1:10" ht="18" customHeight="1">
      <c r="A9" s="40">
        <v>3</v>
      </c>
      <c r="B9" s="8" t="s">
        <v>0</v>
      </c>
      <c r="C9" s="3"/>
      <c r="D9" s="2"/>
      <c r="E9" s="31"/>
      <c r="F9" s="31"/>
      <c r="G9" s="2"/>
      <c r="H9" s="2"/>
      <c r="I9" s="43"/>
      <c r="J9" s="41" t="s">
        <v>6</v>
      </c>
    </row>
    <row r="10" spans="1:10" ht="18" customHeight="1">
      <c r="A10" s="40"/>
      <c r="B10" s="7" t="s">
        <v>11</v>
      </c>
      <c r="C10" s="3">
        <v>72000</v>
      </c>
      <c r="D10" s="2">
        <v>15883</v>
      </c>
      <c r="E10" s="31">
        <v>36123</v>
      </c>
      <c r="F10" s="31">
        <v>6054</v>
      </c>
      <c r="G10" s="2">
        <v>6054</v>
      </c>
      <c r="H10" s="2">
        <v>6054</v>
      </c>
      <c r="I10" s="43">
        <f t="shared" si="0"/>
        <v>70168</v>
      </c>
      <c r="J10" s="41">
        <f t="shared" si="1"/>
        <v>1832</v>
      </c>
    </row>
    <row r="11" spans="1:10" ht="18" customHeight="1">
      <c r="A11" s="40"/>
      <c r="B11" s="7" t="s">
        <v>12</v>
      </c>
      <c r="C11" s="3">
        <v>48000</v>
      </c>
      <c r="D11" s="2">
        <v>12318</v>
      </c>
      <c r="E11" s="31">
        <v>23813</v>
      </c>
      <c r="F11" s="31">
        <v>4036</v>
      </c>
      <c r="G11" s="2">
        <v>3767</v>
      </c>
      <c r="H11" s="2">
        <v>4036</v>
      </c>
      <c r="I11" s="43">
        <f t="shared" si="0"/>
        <v>47970</v>
      </c>
      <c r="J11" s="41">
        <f t="shared" si="1"/>
        <v>30</v>
      </c>
    </row>
    <row r="12" spans="1:10" ht="18" customHeight="1">
      <c r="A12" s="40"/>
      <c r="B12" s="7" t="s">
        <v>13</v>
      </c>
      <c r="C12" s="3">
        <v>156000</v>
      </c>
      <c r="D12" s="2">
        <v>29995</v>
      </c>
      <c r="E12" s="31">
        <v>74159</v>
      </c>
      <c r="F12" s="31">
        <v>12612</v>
      </c>
      <c r="G12" s="2">
        <v>12612</v>
      </c>
      <c r="H12" s="2">
        <v>12612</v>
      </c>
      <c r="I12" s="43">
        <f t="shared" si="0"/>
        <v>141990</v>
      </c>
      <c r="J12" s="41">
        <f t="shared" si="1"/>
        <v>14010</v>
      </c>
    </row>
    <row r="13" spans="1:10" ht="18" customHeight="1">
      <c r="A13" s="40">
        <v>4</v>
      </c>
      <c r="B13" s="3" t="s">
        <v>5</v>
      </c>
      <c r="C13" s="3">
        <v>108000</v>
      </c>
      <c r="D13" s="2">
        <v>14656</v>
      </c>
      <c r="E13" s="31">
        <v>40029</v>
      </c>
      <c r="F13" s="31">
        <v>3962</v>
      </c>
      <c r="G13" s="2">
        <v>5521</v>
      </c>
      <c r="H13" s="2">
        <v>9477</v>
      </c>
      <c r="I13" s="43">
        <f t="shared" si="0"/>
        <v>73645</v>
      </c>
      <c r="J13" s="41">
        <f t="shared" si="1"/>
        <v>34355</v>
      </c>
    </row>
    <row r="14" spans="1:10" ht="18" customHeight="1">
      <c r="A14" s="40">
        <v>5</v>
      </c>
      <c r="B14" s="3" t="s">
        <v>1</v>
      </c>
      <c r="C14" s="3">
        <v>100000</v>
      </c>
      <c r="D14" s="2">
        <v>20194</v>
      </c>
      <c r="E14" s="31">
        <v>49867</v>
      </c>
      <c r="F14" s="31">
        <v>4550</v>
      </c>
      <c r="G14" s="2">
        <v>9634</v>
      </c>
      <c r="H14" s="2">
        <v>5660</v>
      </c>
      <c r="I14" s="43">
        <f t="shared" si="0"/>
        <v>89905</v>
      </c>
      <c r="J14" s="41">
        <f t="shared" si="1"/>
        <v>10095</v>
      </c>
    </row>
    <row r="15" spans="1:10" ht="18" customHeight="1">
      <c r="A15" s="40"/>
      <c r="B15" s="42" t="s">
        <v>7</v>
      </c>
      <c r="C15" s="42">
        <f t="shared" ref="C15:J15" si="2">SUM(C7:C14)</f>
        <v>584000</v>
      </c>
      <c r="D15" s="42">
        <f t="shared" si="2"/>
        <v>106864</v>
      </c>
      <c r="E15" s="42">
        <f t="shared" si="2"/>
        <v>239268</v>
      </c>
      <c r="F15" s="42">
        <f t="shared" si="2"/>
        <v>33447</v>
      </c>
      <c r="G15" s="42">
        <f>SUM(G7:G14)</f>
        <v>41218</v>
      </c>
      <c r="H15" s="42">
        <f>SUM(H7:H14)</f>
        <v>62610</v>
      </c>
      <c r="I15" s="42">
        <f t="shared" si="2"/>
        <v>483407</v>
      </c>
      <c r="J15" s="42">
        <f t="shared" si="2"/>
        <v>100593</v>
      </c>
    </row>
    <row r="16" spans="1:10" ht="18" customHeight="1">
      <c r="A16" s="39" t="s">
        <v>24</v>
      </c>
      <c r="B16" s="30"/>
      <c r="C16" s="30"/>
      <c r="J16" s="15"/>
    </row>
    <row r="17" spans="1:10" ht="18" customHeight="1">
      <c r="A17" s="33"/>
      <c r="B17" s="2" t="s">
        <v>19</v>
      </c>
      <c r="C17" s="36">
        <v>96047.2</v>
      </c>
      <c r="E17" s="12" t="s">
        <v>6</v>
      </c>
      <c r="F17" s="12"/>
      <c r="G17" s="12"/>
      <c r="H17" s="12"/>
      <c r="J17" s="15"/>
    </row>
    <row r="18" spans="1:10" ht="18" customHeight="1">
      <c r="A18" s="33"/>
      <c r="B18" s="2" t="s">
        <v>20</v>
      </c>
      <c r="C18" s="36">
        <v>96047.2</v>
      </c>
      <c r="J18" s="15"/>
    </row>
    <row r="19" spans="1:10" ht="18" customHeight="1">
      <c r="A19" s="33"/>
      <c r="B19" s="2" t="s">
        <v>21</v>
      </c>
      <c r="C19" s="36">
        <v>96110</v>
      </c>
      <c r="J19" s="15"/>
    </row>
    <row r="20" spans="1:10" ht="18" customHeight="1">
      <c r="A20" s="33"/>
      <c r="B20" s="2" t="s">
        <v>29</v>
      </c>
      <c r="C20" s="35">
        <v>115832.72</v>
      </c>
      <c r="J20" s="15"/>
    </row>
    <row r="21" spans="1:10" ht="18" customHeight="1">
      <c r="A21" s="33"/>
      <c r="B21" s="32" t="s">
        <v>30</v>
      </c>
      <c r="C21" s="35">
        <v>115832.72</v>
      </c>
      <c r="J21" s="15"/>
    </row>
    <row r="22" spans="1:10" ht="18" customHeight="1">
      <c r="A22" s="33"/>
      <c r="B22" s="21" t="s">
        <v>22</v>
      </c>
      <c r="C22" s="37">
        <f>SUM(C17:C21)</f>
        <v>519869.83999999997</v>
      </c>
      <c r="J22" s="15"/>
    </row>
    <row r="23" spans="1:10" ht="18" customHeight="1">
      <c r="A23" s="33"/>
      <c r="B23" s="2" t="s">
        <v>28</v>
      </c>
      <c r="C23" s="36">
        <f>+I15</f>
        <v>483407</v>
      </c>
      <c r="J23" s="15"/>
    </row>
    <row r="24" spans="1:10" ht="18" customHeight="1">
      <c r="A24" s="33"/>
      <c r="B24" s="21" t="s">
        <v>23</v>
      </c>
      <c r="C24" s="37">
        <f>+C22-C23</f>
        <v>36462.839999999967</v>
      </c>
      <c r="J24" s="15"/>
    </row>
    <row r="25" spans="1:10" ht="18" customHeight="1" thickBot="1">
      <c r="A25" s="34"/>
      <c r="B25" s="38"/>
      <c r="C25" s="38"/>
      <c r="D25" s="18"/>
      <c r="E25" s="18"/>
      <c r="F25" s="18"/>
      <c r="G25" s="18"/>
      <c r="H25" s="18"/>
      <c r="I25" s="18"/>
      <c r="J25" s="19"/>
    </row>
  </sheetData>
  <mergeCells count="9">
    <mergeCell ref="D4:I4"/>
    <mergeCell ref="J4:J5"/>
    <mergeCell ref="B6:J6"/>
    <mergeCell ref="A1:C1"/>
    <mergeCell ref="A2:C2"/>
    <mergeCell ref="A3:C3"/>
    <mergeCell ref="A4:A5"/>
    <mergeCell ref="B4:B5"/>
    <mergeCell ref="C4:C5"/>
  </mergeCells>
  <phoneticPr fontId="0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H10" sqref="H10"/>
    </sheetView>
  </sheetViews>
  <sheetFormatPr defaultRowHeight="15"/>
  <cols>
    <col min="1" max="1" width="6.7109375" style="52" customWidth="1"/>
    <col min="2" max="2" width="37.140625" style="52" customWidth="1"/>
    <col min="3" max="3" width="12.7109375" style="84" customWidth="1"/>
    <col min="4" max="4" width="12.28515625" style="84" bestFit="1" customWidth="1"/>
    <col min="5" max="6" width="10.85546875" style="84" customWidth="1"/>
    <col min="7" max="7" width="10.28515625" style="85" customWidth="1"/>
    <col min="8" max="8" width="9.7109375" style="66" bestFit="1" customWidth="1"/>
    <col min="9" max="9" width="9.140625" style="52"/>
    <col min="10" max="10" width="9.140625" style="66"/>
    <col min="11" max="16384" width="9.140625" style="52"/>
  </cols>
  <sheetData>
    <row r="1" spans="1:7">
      <c r="A1" s="58" t="s">
        <v>33</v>
      </c>
      <c r="B1" s="59"/>
      <c r="C1" s="59" t="s">
        <v>84</v>
      </c>
      <c r="D1" s="59"/>
      <c r="E1" s="59"/>
      <c r="F1" s="59"/>
      <c r="G1" s="65"/>
    </row>
    <row r="2" spans="1:7">
      <c r="A2" s="62" t="s">
        <v>34</v>
      </c>
      <c r="B2" s="63"/>
      <c r="C2" s="67" t="s">
        <v>85</v>
      </c>
      <c r="D2" s="67"/>
      <c r="E2" s="67"/>
      <c r="F2" s="67"/>
      <c r="G2" s="68"/>
    </row>
    <row r="3" spans="1:7">
      <c r="A3" s="62" t="s">
        <v>35</v>
      </c>
      <c r="B3" s="63"/>
      <c r="C3" s="67" t="s">
        <v>86</v>
      </c>
      <c r="D3" s="67"/>
      <c r="E3" s="67"/>
      <c r="F3" s="67"/>
      <c r="G3" s="68"/>
    </row>
    <row r="4" spans="1:7" ht="38.25">
      <c r="A4" s="60" t="s">
        <v>36</v>
      </c>
      <c r="B4" s="61" t="s">
        <v>2</v>
      </c>
      <c r="C4" s="61" t="s">
        <v>82</v>
      </c>
      <c r="D4" s="61" t="s">
        <v>83</v>
      </c>
      <c r="E4" s="61" t="s">
        <v>80</v>
      </c>
      <c r="F4" s="87" t="s">
        <v>81</v>
      </c>
      <c r="G4" s="99" t="s">
        <v>37</v>
      </c>
    </row>
    <row r="5" spans="1:7">
      <c r="A5" s="44"/>
      <c r="B5" s="45"/>
      <c r="C5" s="69"/>
      <c r="D5" s="69"/>
      <c r="E5" s="69"/>
      <c r="F5" s="88"/>
      <c r="G5" s="100"/>
    </row>
    <row r="6" spans="1:7">
      <c r="A6" s="54"/>
      <c r="B6" s="93" t="s">
        <v>49</v>
      </c>
      <c r="C6" s="70"/>
      <c r="D6" s="70"/>
      <c r="E6" s="70"/>
      <c r="F6" s="89"/>
      <c r="G6" s="101"/>
    </row>
    <row r="7" spans="1:7">
      <c r="A7" s="54"/>
      <c r="B7" s="94" t="s">
        <v>11</v>
      </c>
      <c r="C7" s="55">
        <v>5265.3999999999942</v>
      </c>
      <c r="D7" s="55">
        <v>12000</v>
      </c>
      <c r="E7" s="55">
        <v>3000</v>
      </c>
      <c r="F7" s="90">
        <v>9000</v>
      </c>
      <c r="G7" s="101">
        <f>E7/D7*100</f>
        <v>25</v>
      </c>
    </row>
    <row r="8" spans="1:7">
      <c r="A8" s="54"/>
      <c r="B8" s="94" t="s">
        <v>79</v>
      </c>
      <c r="C8" s="55">
        <v>4635</v>
      </c>
      <c r="D8" s="55">
        <v>18000</v>
      </c>
      <c r="E8" s="55">
        <v>16070</v>
      </c>
      <c r="F8" s="90">
        <v>1930</v>
      </c>
      <c r="G8" s="101">
        <f>E8/D8*100</f>
        <v>89.277777777777771</v>
      </c>
    </row>
    <row r="9" spans="1:7">
      <c r="A9" s="54"/>
      <c r="B9" s="94" t="s">
        <v>50</v>
      </c>
      <c r="C9" s="55">
        <v>15806.399999999994</v>
      </c>
      <c r="D9" s="55">
        <v>0</v>
      </c>
      <c r="E9" s="55">
        <v>0</v>
      </c>
      <c r="F9" s="90">
        <v>0</v>
      </c>
      <c r="G9" s="101">
        <v>0</v>
      </c>
    </row>
    <row r="10" spans="1:7">
      <c r="A10" s="54"/>
      <c r="B10" s="93" t="s">
        <v>51</v>
      </c>
      <c r="C10" s="55">
        <v>0</v>
      </c>
      <c r="D10" s="55"/>
      <c r="E10" s="70"/>
      <c r="F10" s="90">
        <v>0</v>
      </c>
      <c r="G10" s="101">
        <v>0</v>
      </c>
    </row>
    <row r="11" spans="1:7">
      <c r="A11" s="54"/>
      <c r="B11" s="93" t="s">
        <v>52</v>
      </c>
      <c r="C11" s="55">
        <v>0</v>
      </c>
      <c r="D11" s="55"/>
      <c r="E11" s="70"/>
      <c r="F11" s="90">
        <v>0</v>
      </c>
      <c r="G11" s="101">
        <v>0</v>
      </c>
    </row>
    <row r="12" spans="1:7">
      <c r="A12" s="54"/>
      <c r="B12" s="94" t="s">
        <v>53</v>
      </c>
      <c r="C12" s="55">
        <v>0</v>
      </c>
      <c r="D12" s="55">
        <v>5919</v>
      </c>
      <c r="E12" s="55">
        <v>4134</v>
      </c>
      <c r="F12" s="90">
        <v>1785</v>
      </c>
      <c r="G12" s="101">
        <f>E12/D12*100</f>
        <v>69.842878864673082</v>
      </c>
    </row>
    <row r="13" spans="1:7">
      <c r="A13" s="54"/>
      <c r="B13" s="94" t="s">
        <v>54</v>
      </c>
      <c r="C13" s="55">
        <v>255</v>
      </c>
      <c r="D13" s="55">
        <v>0</v>
      </c>
      <c r="E13" s="55">
        <v>0</v>
      </c>
      <c r="F13" s="90">
        <v>0</v>
      </c>
      <c r="G13" s="101">
        <v>0</v>
      </c>
    </row>
    <row r="14" spans="1:7">
      <c r="A14" s="54"/>
      <c r="B14" s="94" t="s">
        <v>55</v>
      </c>
      <c r="C14" s="55">
        <v>0</v>
      </c>
      <c r="D14" s="55">
        <v>0</v>
      </c>
      <c r="E14" s="55">
        <v>0</v>
      </c>
      <c r="F14" s="90">
        <v>0</v>
      </c>
      <c r="G14" s="101">
        <v>0</v>
      </c>
    </row>
    <row r="15" spans="1:7">
      <c r="A15" s="54"/>
      <c r="B15" s="94" t="s">
        <v>31</v>
      </c>
      <c r="C15" s="55">
        <v>18000</v>
      </c>
      <c r="D15" s="55">
        <v>0</v>
      </c>
      <c r="E15" s="55">
        <v>0</v>
      </c>
      <c r="F15" s="90">
        <v>0</v>
      </c>
      <c r="G15" s="101">
        <v>0</v>
      </c>
    </row>
    <row r="16" spans="1:7">
      <c r="A16" s="54"/>
      <c r="B16" s="93" t="s">
        <v>56</v>
      </c>
      <c r="C16" s="55">
        <v>0</v>
      </c>
      <c r="D16" s="55"/>
      <c r="E16" s="70"/>
      <c r="F16" s="90">
        <v>0</v>
      </c>
      <c r="G16" s="101">
        <v>0</v>
      </c>
    </row>
    <row r="17" spans="1:7">
      <c r="A17" s="54"/>
      <c r="B17" s="94" t="s">
        <v>57</v>
      </c>
      <c r="C17" s="55">
        <v>1712</v>
      </c>
      <c r="D17" s="55">
        <v>2000</v>
      </c>
      <c r="E17" s="55">
        <v>616</v>
      </c>
      <c r="F17" s="90">
        <v>1384</v>
      </c>
      <c r="G17" s="101">
        <f>E17/D17*100</f>
        <v>30.8</v>
      </c>
    </row>
    <row r="18" spans="1:7">
      <c r="A18" s="54"/>
      <c r="B18" s="94" t="s">
        <v>32</v>
      </c>
      <c r="C18" s="55">
        <v>2400</v>
      </c>
      <c r="D18" s="55">
        <v>600</v>
      </c>
      <c r="E18" s="55">
        <v>227</v>
      </c>
      <c r="F18" s="90">
        <v>373</v>
      </c>
      <c r="G18" s="101">
        <f>E18/D18*100</f>
        <v>37.833333333333336</v>
      </c>
    </row>
    <row r="19" spans="1:7">
      <c r="A19" s="54"/>
      <c r="B19" s="93" t="s">
        <v>58</v>
      </c>
      <c r="C19" s="55">
        <v>0</v>
      </c>
      <c r="D19" s="55"/>
      <c r="E19" s="70"/>
      <c r="F19" s="90">
        <v>0</v>
      </c>
      <c r="G19" s="101">
        <v>0</v>
      </c>
    </row>
    <row r="20" spans="1:7">
      <c r="A20" s="54"/>
      <c r="B20" s="94" t="s">
        <v>59</v>
      </c>
      <c r="C20" s="55">
        <v>89</v>
      </c>
      <c r="D20" s="55">
        <v>47000</v>
      </c>
      <c r="E20" s="56">
        <v>7621</v>
      </c>
      <c r="F20" s="90">
        <v>39379</v>
      </c>
      <c r="G20" s="101">
        <f>E20/D20*100</f>
        <v>16.214893617021275</v>
      </c>
    </row>
    <row r="21" spans="1:7">
      <c r="A21" s="54"/>
      <c r="B21" s="94" t="s">
        <v>60</v>
      </c>
      <c r="C21" s="55">
        <v>3006</v>
      </c>
      <c r="D21" s="55">
        <v>0</v>
      </c>
      <c r="E21" s="56">
        <v>0</v>
      </c>
      <c r="F21" s="90">
        <v>0</v>
      </c>
      <c r="G21" s="101">
        <v>0</v>
      </c>
    </row>
    <row r="22" spans="1:7">
      <c r="A22" s="54"/>
      <c r="B22" s="94" t="s">
        <v>61</v>
      </c>
      <c r="C22" s="55">
        <v>2410</v>
      </c>
      <c r="D22" s="55">
        <v>2400</v>
      </c>
      <c r="E22" s="56">
        <v>0</v>
      </c>
      <c r="F22" s="90">
        <v>2400</v>
      </c>
      <c r="G22" s="101">
        <f>E22/D22*100</f>
        <v>0</v>
      </c>
    </row>
    <row r="23" spans="1:7">
      <c r="A23" s="54"/>
      <c r="B23" s="94" t="s">
        <v>62</v>
      </c>
      <c r="C23" s="55">
        <v>0</v>
      </c>
      <c r="D23" s="55">
        <v>0</v>
      </c>
      <c r="E23" s="56">
        <v>0</v>
      </c>
      <c r="F23" s="90">
        <v>0</v>
      </c>
      <c r="G23" s="101">
        <v>0</v>
      </c>
    </row>
    <row r="24" spans="1:7">
      <c r="A24" s="54"/>
      <c r="B24" s="93" t="s">
        <v>63</v>
      </c>
      <c r="C24" s="55">
        <v>0</v>
      </c>
      <c r="D24" s="55"/>
      <c r="E24" s="70"/>
      <c r="F24" s="90">
        <v>0</v>
      </c>
      <c r="G24" s="101">
        <v>0</v>
      </c>
    </row>
    <row r="25" spans="1:7">
      <c r="A25" s="54"/>
      <c r="B25" s="94" t="s">
        <v>64</v>
      </c>
      <c r="C25" s="55">
        <v>8587</v>
      </c>
      <c r="D25" s="55">
        <v>0</v>
      </c>
      <c r="E25" s="56">
        <v>0</v>
      </c>
      <c r="F25" s="90">
        <v>0</v>
      </c>
      <c r="G25" s="101">
        <v>0</v>
      </c>
    </row>
    <row r="26" spans="1:7">
      <c r="A26" s="54"/>
      <c r="B26" s="94" t="s">
        <v>65</v>
      </c>
      <c r="C26" s="55">
        <v>5984</v>
      </c>
      <c r="D26" s="55">
        <v>10000</v>
      </c>
      <c r="E26" s="56">
        <v>0</v>
      </c>
      <c r="F26" s="90">
        <v>10000</v>
      </c>
      <c r="G26" s="101">
        <f>E26/D26*100</f>
        <v>0</v>
      </c>
    </row>
    <row r="27" spans="1:7">
      <c r="A27" s="54"/>
      <c r="B27" s="94" t="s">
        <v>66</v>
      </c>
      <c r="C27" s="55">
        <v>4504</v>
      </c>
      <c r="D27" s="55">
        <v>1000</v>
      </c>
      <c r="E27" s="56">
        <v>0</v>
      </c>
      <c r="F27" s="90">
        <v>1000</v>
      </c>
      <c r="G27" s="101">
        <f>E27/D27*100</f>
        <v>0</v>
      </c>
    </row>
    <row r="28" spans="1:7">
      <c r="A28" s="54"/>
      <c r="B28" s="93" t="s">
        <v>67</v>
      </c>
      <c r="C28" s="55">
        <v>0</v>
      </c>
      <c r="D28" s="55"/>
      <c r="E28" s="70"/>
      <c r="F28" s="90">
        <v>0</v>
      </c>
      <c r="G28" s="101">
        <v>0</v>
      </c>
    </row>
    <row r="29" spans="1:7">
      <c r="A29" s="54"/>
      <c r="B29" s="94" t="s">
        <v>68</v>
      </c>
      <c r="C29" s="55">
        <v>3600</v>
      </c>
      <c r="D29" s="122">
        <v>10000</v>
      </c>
      <c r="E29" s="122">
        <v>0</v>
      </c>
      <c r="F29" s="122">
        <f>D29-E29</f>
        <v>10000</v>
      </c>
      <c r="G29" s="125">
        <f>E29/D29*100</f>
        <v>0</v>
      </c>
    </row>
    <row r="30" spans="1:7">
      <c r="A30" s="54"/>
      <c r="B30" s="94" t="s">
        <v>69</v>
      </c>
      <c r="C30" s="55">
        <v>5238</v>
      </c>
      <c r="D30" s="123"/>
      <c r="E30" s="123">
        <v>0</v>
      </c>
      <c r="F30" s="123"/>
      <c r="G30" s="125"/>
    </row>
    <row r="31" spans="1:7">
      <c r="A31" s="54"/>
      <c r="B31" s="94" t="s">
        <v>70</v>
      </c>
      <c r="C31" s="55">
        <v>2110</v>
      </c>
      <c r="D31" s="123"/>
      <c r="E31" s="123">
        <v>0</v>
      </c>
      <c r="F31" s="123"/>
      <c r="G31" s="125"/>
    </row>
    <row r="32" spans="1:7">
      <c r="A32" s="54"/>
      <c r="B32" s="94" t="s">
        <v>71</v>
      </c>
      <c r="C32" s="55">
        <v>3850</v>
      </c>
      <c r="D32" s="123"/>
      <c r="E32" s="123">
        <v>0</v>
      </c>
      <c r="F32" s="123"/>
      <c r="G32" s="125"/>
    </row>
    <row r="33" spans="1:11">
      <c r="A33" s="54"/>
      <c r="B33" s="94" t="s">
        <v>72</v>
      </c>
      <c r="C33" s="55">
        <v>1850</v>
      </c>
      <c r="D33" s="123"/>
      <c r="E33" s="123">
        <v>0</v>
      </c>
      <c r="F33" s="123"/>
      <c r="G33" s="125"/>
    </row>
    <row r="34" spans="1:11">
      <c r="A34" s="54"/>
      <c r="B34" s="94" t="s">
        <v>73</v>
      </c>
      <c r="C34" s="55">
        <v>0</v>
      </c>
      <c r="D34" s="124"/>
      <c r="E34" s="124">
        <v>0</v>
      </c>
      <c r="F34" s="124"/>
      <c r="G34" s="125"/>
    </row>
    <row r="35" spans="1:11">
      <c r="A35" s="54"/>
      <c r="B35" s="93" t="s">
        <v>74</v>
      </c>
      <c r="C35" s="55">
        <v>0</v>
      </c>
      <c r="D35" s="55"/>
      <c r="E35" s="70"/>
      <c r="F35" s="90">
        <v>0</v>
      </c>
      <c r="G35" s="101">
        <v>0</v>
      </c>
    </row>
    <row r="36" spans="1:11">
      <c r="A36" s="54"/>
      <c r="B36" s="94" t="s">
        <v>75</v>
      </c>
      <c r="C36" s="55">
        <v>1260</v>
      </c>
      <c r="D36" s="55"/>
      <c r="E36" s="56">
        <v>0</v>
      </c>
      <c r="F36" s="90">
        <v>0</v>
      </c>
      <c r="G36" s="101">
        <v>0</v>
      </c>
    </row>
    <row r="37" spans="1:11">
      <c r="A37" s="54"/>
      <c r="B37" s="94" t="s">
        <v>76</v>
      </c>
      <c r="C37" s="55">
        <v>18157</v>
      </c>
      <c r="D37" s="55"/>
      <c r="E37" s="56">
        <v>0</v>
      </c>
      <c r="F37" s="90">
        <v>0</v>
      </c>
      <c r="G37" s="101">
        <v>0</v>
      </c>
    </row>
    <row r="38" spans="1:11">
      <c r="A38" s="54"/>
      <c r="B38" s="94" t="s">
        <v>77</v>
      </c>
      <c r="C38" s="55">
        <v>200</v>
      </c>
      <c r="D38" s="55"/>
      <c r="E38" s="56">
        <v>0</v>
      </c>
      <c r="F38" s="90">
        <v>0</v>
      </c>
      <c r="G38" s="101">
        <v>0</v>
      </c>
    </row>
    <row r="39" spans="1:11">
      <c r="A39" s="57"/>
      <c r="B39" s="95"/>
      <c r="C39" s="55">
        <v>0</v>
      </c>
      <c r="D39" s="86"/>
      <c r="E39" s="71"/>
      <c r="F39" s="90">
        <v>0</v>
      </c>
      <c r="G39" s="101">
        <v>0</v>
      </c>
    </row>
    <row r="40" spans="1:11" ht="15.75" thickBot="1">
      <c r="A40" s="120" t="s">
        <v>38</v>
      </c>
      <c r="B40" s="121"/>
      <c r="C40" s="72">
        <v>108918.79999999999</v>
      </c>
      <c r="D40" s="72">
        <v>108919</v>
      </c>
      <c r="E40" s="72">
        <v>31668</v>
      </c>
      <c r="F40" s="72">
        <v>77251</v>
      </c>
      <c r="G40" s="102">
        <f>E40/D40*100</f>
        <v>29.074817065893004</v>
      </c>
    </row>
    <row r="41" spans="1:11" ht="15.75" thickBot="1">
      <c r="A41" s="46" t="s">
        <v>39</v>
      </c>
      <c r="B41" s="47"/>
      <c r="C41" s="73"/>
      <c r="D41" s="53"/>
      <c r="E41" s="53"/>
      <c r="F41" s="53"/>
      <c r="G41" s="74"/>
      <c r="H41" s="52"/>
      <c r="I41" s="66"/>
      <c r="J41" s="52"/>
      <c r="K41" s="66"/>
    </row>
    <row r="42" spans="1:11">
      <c r="A42" s="48" t="s">
        <v>40</v>
      </c>
      <c r="B42" s="49" t="s">
        <v>41</v>
      </c>
      <c r="C42" s="75">
        <v>116985</v>
      </c>
      <c r="D42" s="91"/>
      <c r="E42" s="91"/>
      <c r="F42" s="91"/>
      <c r="G42" s="76"/>
    </row>
    <row r="43" spans="1:11">
      <c r="A43" s="50" t="s">
        <v>42</v>
      </c>
      <c r="B43" s="51" t="s">
        <v>43</v>
      </c>
      <c r="C43" s="77">
        <v>0</v>
      </c>
      <c r="D43" s="92"/>
      <c r="E43" s="92"/>
      <c r="F43" s="92"/>
      <c r="G43" s="76"/>
    </row>
    <row r="44" spans="1:11">
      <c r="A44" s="50"/>
      <c r="B44" s="79" t="s">
        <v>44</v>
      </c>
      <c r="C44" s="80">
        <f>C42+C43</f>
        <v>116985</v>
      </c>
      <c r="D44" s="92"/>
      <c r="E44" s="92"/>
      <c r="F44" s="92"/>
      <c r="G44" s="76"/>
    </row>
    <row r="45" spans="1:11">
      <c r="A45" s="50"/>
      <c r="B45" s="78" t="s">
        <v>45</v>
      </c>
      <c r="C45" s="77">
        <f>E40</f>
        <v>31668</v>
      </c>
      <c r="D45" s="92"/>
      <c r="E45" s="92"/>
      <c r="F45" s="92"/>
      <c r="G45" s="76"/>
    </row>
    <row r="46" spans="1:11">
      <c r="A46" s="50" t="s">
        <v>46</v>
      </c>
      <c r="B46" s="79" t="s">
        <v>47</v>
      </c>
      <c r="C46" s="80">
        <f>SUM(C45:C45)</f>
        <v>31668</v>
      </c>
      <c r="D46" s="92"/>
      <c r="E46" s="92"/>
      <c r="F46" s="92"/>
      <c r="G46" s="76"/>
    </row>
    <row r="47" spans="1:11" ht="15.75" thickBot="1">
      <c r="A47" s="96" t="s">
        <v>48</v>
      </c>
      <c r="B47" s="97" t="s">
        <v>78</v>
      </c>
      <c r="C47" s="98">
        <f>C44-C46</f>
        <v>85317</v>
      </c>
      <c r="D47" s="92"/>
      <c r="E47" s="92"/>
      <c r="F47" s="92"/>
      <c r="G47" s="76"/>
    </row>
    <row r="48" spans="1:11" ht="15.75" thickBot="1">
      <c r="A48" s="64"/>
      <c r="B48" s="81"/>
      <c r="C48" s="82"/>
      <c r="D48" s="82"/>
      <c r="E48" s="82"/>
      <c r="F48" s="82"/>
      <c r="G48" s="83"/>
    </row>
  </sheetData>
  <mergeCells count="5">
    <mergeCell ref="A40:B40"/>
    <mergeCell ref="D29:D34"/>
    <mergeCell ref="F29:F34"/>
    <mergeCell ref="E29:E34"/>
    <mergeCell ref="G29:G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 vs actls-1-01-06 to 30-9-6</vt:lpstr>
      <vt:lpstr>Bud vs actls-1-1-6 to 31-12-6</vt:lpstr>
      <vt:lpstr>FINAL</vt:lpstr>
    </vt:vector>
  </TitlesOfParts>
  <Company>SVYM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Sumangala</dc:creator>
  <cp:lastModifiedBy>Melliyal Annamalai</cp:lastModifiedBy>
  <cp:lastPrinted>2009-01-30T05:16:27Z</cp:lastPrinted>
  <dcterms:created xsi:type="dcterms:W3CDTF">2004-03-19T04:50:54Z</dcterms:created>
  <dcterms:modified xsi:type="dcterms:W3CDTF">2012-08-26T22:22:56Z</dcterms:modified>
</cp:coreProperties>
</file>