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80" yWindow="0" windowWidth="25340" windowHeight="11800" activeTab="0"/>
  </bookViews>
  <sheets>
    <sheet name="WAH-2012-Revised Budget" sheetId="1" r:id="rId1"/>
    <sheet name="Actual Budget 2012-13" sheetId="2" r:id="rId2"/>
    <sheet name="Phone discussion with Bindu ji " sheetId="3" r:id="rId3"/>
  </sheets>
  <definedNames>
    <definedName name="_xlfn.GAMMA.DIST" hidden="1">#NAME?</definedName>
  </definedNames>
  <calcPr fullCalcOnLoad="1"/>
</workbook>
</file>

<file path=xl/sharedStrings.xml><?xml version="1.0" encoding="utf-8"?>
<sst xmlns="http://schemas.openxmlformats.org/spreadsheetml/2006/main" count="128" uniqueCount="64">
  <si>
    <t>S. No</t>
  </si>
  <si>
    <t>Particulars</t>
  </si>
  <si>
    <t>Details</t>
  </si>
  <si>
    <t>Amount In Rupees</t>
  </si>
  <si>
    <t>Total</t>
  </si>
  <si>
    <t>Honorarium:</t>
  </si>
  <si>
    <t>Educational Materials:</t>
  </si>
  <si>
    <t>Playing Materials:</t>
  </si>
  <si>
    <t>( Rs. 2500 X 8 Centre)</t>
  </si>
  <si>
    <t>2500x8</t>
  </si>
  <si>
    <t>Administrative Expanses:</t>
  </si>
  <si>
    <t>Printing &amp; Stationary</t>
  </si>
  <si>
    <t>Postage, Telephone &amp; Xerox</t>
  </si>
  <si>
    <t>Travel &amp; Conveyance</t>
  </si>
  <si>
    <t>Office Rent</t>
  </si>
  <si>
    <t>Audit Fees</t>
  </si>
  <si>
    <t>Bal Mahotsava (Balmela):</t>
  </si>
  <si>
    <t xml:space="preserve">2- Tent </t>
  </si>
  <si>
    <t>3- Generator Set &amp; Mike Set</t>
  </si>
  <si>
    <t>4- Beding</t>
  </si>
  <si>
    <t>5- Prize for Children</t>
  </si>
  <si>
    <t>6- Conveyance</t>
  </si>
  <si>
    <t>7- Banner, Photography, Staionery, etc.</t>
  </si>
  <si>
    <t>Teacher Training:</t>
  </si>
  <si>
    <t>15 x 1000</t>
  </si>
  <si>
    <r>
      <t>Taat Patti (Mat</t>
    </r>
    <r>
      <rPr>
        <sz val="11"/>
        <rFont val="Times New Roman"/>
        <family val="1"/>
      </rPr>
      <t>)</t>
    </r>
    <r>
      <rPr>
        <b/>
        <sz val="11"/>
        <rFont val="Times New Roman"/>
        <family val="1"/>
      </rPr>
      <t>:</t>
    </r>
  </si>
  <si>
    <t>8 Center</t>
  </si>
  <si>
    <t>Miscellanious Expences</t>
  </si>
  <si>
    <t>Health Mela</t>
  </si>
  <si>
    <t>Once in Year</t>
  </si>
  <si>
    <t>Creative Workshop with Youth</t>
  </si>
  <si>
    <t>Womens Day</t>
  </si>
  <si>
    <t>In Rupees</t>
  </si>
  <si>
    <t>12x2750x12</t>
  </si>
  <si>
    <t>12 Teachers for Nauarh @ 2750/- PM</t>
  </si>
  <si>
    <t>4 Teachers for Chakia @ 2000/- PM</t>
  </si>
  <si>
    <t>4x2000x12</t>
  </si>
  <si>
    <t>Community Mobilizer @5150 /- PM</t>
  </si>
  <si>
    <t>Education Facilitator @ 5150/- PM</t>
  </si>
  <si>
    <t>Health Facilitator @5000 /- PM</t>
  </si>
  <si>
    <t>Women Coordinator @5150/- PM</t>
  </si>
  <si>
    <t>Accountant @ 6600/- PM</t>
  </si>
  <si>
    <t>5150x12</t>
  </si>
  <si>
    <t>5000x12</t>
  </si>
  <si>
    <t>9500x12</t>
  </si>
  <si>
    <t>Programme Coordinator @ 9500/- PM</t>
  </si>
  <si>
    <t>6600x12</t>
  </si>
  <si>
    <r>
      <t xml:space="preserve"> </t>
    </r>
    <r>
      <rPr>
        <sz val="11"/>
        <rFont val="Times New Roman"/>
        <family val="1"/>
      </rPr>
      <t>(For 575 Students @ 185/-)</t>
    </r>
  </si>
  <si>
    <t>575x185</t>
  </si>
  <si>
    <t>1100x12</t>
  </si>
  <si>
    <t>1650x12</t>
  </si>
  <si>
    <t>3000x12</t>
  </si>
  <si>
    <t>1- Fooding (600 Children x 30/- Per Children)</t>
  </si>
  <si>
    <t>600x30</t>
  </si>
  <si>
    <t>GRAMYA SANSTHAN, VARANASI- 2012-13</t>
  </si>
  <si>
    <t>Rs. Twelve Lac Fourty Six Thousand Four Hundred Seventy Five Only</t>
  </si>
  <si>
    <t>Less 7% (reduced budget after phone conversation with Bindu ji on 18 March 2012 - See meeting notes)</t>
  </si>
  <si>
    <r>
      <rPr>
        <b/>
        <sz val="11"/>
        <color indexed="8"/>
        <rFont val="Calibri"/>
        <family val="2"/>
      </rPr>
      <t>18 March 2012 (Phone conversation with Chandan Dasgupta - Asha Chicago)</t>
    </r>
    <r>
      <rPr>
        <sz val="11"/>
        <color theme="1"/>
        <rFont val="Calibri"/>
        <family val="2"/>
      </rPr>
      <t xml:space="preserve">
- Village Sarpanch has been making false promises of setting up toilet for the last 2 years. No progress has been made in that front.
-  Some families have money (mostly Yadav and upper castes have money); Gramya works with lower castes (chamar...)
- Majority of the families whose children come to Gramya depend on forest for their livelihood. Only rice is farmed and consumed. Nothing is left to sell and there is no other source of income.
- Bindu ji agreed to reduce the budget by the cost of inflation but there is nothing else that can be done. There is no other funding agency helping Gramya.
- Possible NGOs: Sahara group, Global fund for children (but they focus on child labor in carpet area), Tata trust, 
- Possible fund raising avenues: Selling cards made by kids, Puppet show as a means of raising funds(bindu ji is forming a group of interested kids and people)
</t>
    </r>
  </si>
  <si>
    <t>Revised Amount per item</t>
  </si>
  <si>
    <t>Revised Total</t>
  </si>
  <si>
    <t>Reduced budget after phone conversation with Bindu ji on 18 March 2012 - See meeting notes</t>
  </si>
  <si>
    <t>This is a 4% reduction</t>
  </si>
  <si>
    <t>WAH budget</t>
  </si>
  <si>
    <t>39% of the revised budget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</si>
</sst>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Calibri"/>
      <family val="2"/>
    </font>
    <font>
      <sz val="12"/>
      <color indexed="8"/>
      <name val="Calibri"/>
      <family val="2"/>
    </font>
    <font>
      <sz val="10"/>
      <name val="Arial"/>
      <family val="0"/>
    </font>
    <font>
      <b/>
      <sz val="10"/>
      <name val="Times New Roman"/>
      <family val="1"/>
    </font>
    <font>
      <b/>
      <sz val="9"/>
      <name val="Arial"/>
      <family val="2"/>
    </font>
    <font>
      <sz val="9"/>
      <name val="Arial"/>
      <family val="0"/>
    </font>
    <font>
      <b/>
      <sz val="11"/>
      <name val="Times New Roman"/>
      <family val="1"/>
    </font>
    <font>
      <b/>
      <sz val="9"/>
      <name val="Times New Roman"/>
      <family val="1"/>
    </font>
    <font>
      <sz val="11"/>
      <name val="Times New Roman"/>
      <family val="1"/>
    </font>
    <font>
      <sz val="11"/>
      <color indexed="8"/>
      <name val="Calibri"/>
      <family val="2"/>
    </font>
    <font>
      <sz val="11"/>
      <color indexed="8"/>
      <name val="Times New Roman"/>
      <family val="1"/>
    </font>
    <font>
      <sz val="9"/>
      <name val="Times New Roman"/>
      <family val="1"/>
    </font>
    <font>
      <sz val="10"/>
      <name val="Times New Roman"/>
      <family val="1"/>
    </font>
    <font>
      <b/>
      <sz val="9"/>
      <color indexed="8"/>
      <name val="Arial"/>
      <family val="2"/>
    </font>
    <font>
      <sz val="9"/>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9"/>
      <color indexed="10"/>
      <name val="Arial"/>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u val="single"/>
      <sz val="11"/>
      <color indexed="20"/>
      <name val="Calibri"/>
      <family val="2"/>
    </font>
    <font>
      <b/>
      <sz val="12"/>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Times New Roman"/>
      <family val="1"/>
    </font>
    <font>
      <sz val="9"/>
      <color rgb="FFFF0000"/>
      <name val="Arial"/>
      <family val="2"/>
    </font>
    <font>
      <b/>
      <sz val="11"/>
      <color theme="1"/>
      <name val="Calibri"/>
      <family val="0"/>
    </font>
    <font>
      <sz val="9"/>
      <color theme="1"/>
      <name val="Arial"/>
      <family val="0"/>
    </font>
    <font>
      <b/>
      <sz val="9"/>
      <color theme="1"/>
      <name val="Arial"/>
      <family val="0"/>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
      <patternFill patternType="solid">
        <fgColor rgb="FF3366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color indexed="63"/>
      </left>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s>
  <cellStyleXfs count="105">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9" fillId="3" borderId="0" applyNumberFormat="0" applyBorder="0" applyAlignment="0" applyProtection="0"/>
    <xf numFmtId="0" fontId="49" fillId="4" borderId="0" applyNumberFormat="0" applyBorder="0" applyAlignment="0" applyProtection="0"/>
    <xf numFmtId="0" fontId="9" fillId="5" borderId="0" applyNumberFormat="0" applyBorder="0" applyAlignment="0" applyProtection="0"/>
    <xf numFmtId="0" fontId="49" fillId="6" borderId="0" applyNumberFormat="0" applyBorder="0" applyAlignment="0" applyProtection="0"/>
    <xf numFmtId="0" fontId="9" fillId="7" borderId="0" applyNumberFormat="0" applyBorder="0" applyAlignment="0" applyProtection="0"/>
    <xf numFmtId="0" fontId="49" fillId="8" borderId="0" applyNumberFormat="0" applyBorder="0" applyAlignment="0" applyProtection="0"/>
    <xf numFmtId="0" fontId="9" fillId="9" borderId="0" applyNumberFormat="0" applyBorder="0" applyAlignment="0" applyProtection="0"/>
    <xf numFmtId="0" fontId="49" fillId="10" borderId="0" applyNumberFormat="0" applyBorder="0" applyAlignment="0" applyProtection="0"/>
    <xf numFmtId="0" fontId="9" fillId="11" borderId="0" applyNumberFormat="0" applyBorder="0" applyAlignment="0" applyProtection="0"/>
    <xf numFmtId="0" fontId="49" fillId="12" borderId="0" applyNumberFormat="0" applyBorder="0" applyAlignment="0" applyProtection="0"/>
    <xf numFmtId="0" fontId="9" fillId="13" borderId="0" applyNumberFormat="0" applyBorder="0" applyAlignment="0" applyProtection="0"/>
    <xf numFmtId="0" fontId="49" fillId="14" borderId="0" applyNumberFormat="0" applyBorder="0" applyAlignment="0" applyProtection="0"/>
    <xf numFmtId="0" fontId="9" fillId="15" borderId="0" applyNumberFormat="0" applyBorder="0" applyAlignment="0" applyProtection="0"/>
    <xf numFmtId="0" fontId="49" fillId="16" borderId="0" applyNumberFormat="0" applyBorder="0" applyAlignment="0" applyProtection="0"/>
    <xf numFmtId="0" fontId="9" fillId="17" borderId="0" applyNumberFormat="0" applyBorder="0" applyAlignment="0" applyProtection="0"/>
    <xf numFmtId="0" fontId="49" fillId="18" borderId="0" applyNumberFormat="0" applyBorder="0" applyAlignment="0" applyProtection="0"/>
    <xf numFmtId="0" fontId="9" fillId="19" borderId="0" applyNumberFormat="0" applyBorder="0" applyAlignment="0" applyProtection="0"/>
    <xf numFmtId="0" fontId="49" fillId="20" borderId="0" applyNumberFormat="0" applyBorder="0" applyAlignment="0" applyProtection="0"/>
    <xf numFmtId="0" fontId="9" fillId="9" borderId="0" applyNumberFormat="0" applyBorder="0" applyAlignment="0" applyProtection="0"/>
    <xf numFmtId="0" fontId="49" fillId="21" borderId="0" applyNumberFormat="0" applyBorder="0" applyAlignment="0" applyProtection="0"/>
    <xf numFmtId="0" fontId="9" fillId="15" borderId="0" applyNumberFormat="0" applyBorder="0" applyAlignment="0" applyProtection="0"/>
    <xf numFmtId="0" fontId="49" fillId="22" borderId="0" applyNumberFormat="0" applyBorder="0" applyAlignment="0" applyProtection="0"/>
    <xf numFmtId="0" fontId="9" fillId="23" borderId="0" applyNumberFormat="0" applyBorder="0" applyAlignment="0" applyProtection="0"/>
    <xf numFmtId="0" fontId="50" fillId="24" borderId="0" applyNumberFormat="0" applyBorder="0" applyAlignment="0" applyProtection="0"/>
    <xf numFmtId="0" fontId="16" fillId="25" borderId="0" applyNumberFormat="0" applyBorder="0" applyAlignment="0" applyProtection="0"/>
    <xf numFmtId="0" fontId="50" fillId="26" borderId="0" applyNumberFormat="0" applyBorder="0" applyAlignment="0" applyProtection="0"/>
    <xf numFmtId="0" fontId="16" fillId="17" borderId="0" applyNumberFormat="0" applyBorder="0" applyAlignment="0" applyProtection="0"/>
    <xf numFmtId="0" fontId="50" fillId="27" borderId="0" applyNumberFormat="0" applyBorder="0" applyAlignment="0" applyProtection="0"/>
    <xf numFmtId="0" fontId="16" fillId="19" borderId="0" applyNumberFormat="0" applyBorder="0" applyAlignment="0" applyProtection="0"/>
    <xf numFmtId="0" fontId="50" fillId="28" borderId="0" applyNumberFormat="0" applyBorder="0" applyAlignment="0" applyProtection="0"/>
    <xf numFmtId="0" fontId="16" fillId="29" borderId="0" applyNumberFormat="0" applyBorder="0" applyAlignment="0" applyProtection="0"/>
    <xf numFmtId="0" fontId="50" fillId="30" borderId="0" applyNumberFormat="0" applyBorder="0" applyAlignment="0" applyProtection="0"/>
    <xf numFmtId="0" fontId="16" fillId="31" borderId="0" applyNumberFormat="0" applyBorder="0" applyAlignment="0" applyProtection="0"/>
    <xf numFmtId="0" fontId="50" fillId="32" borderId="0" applyNumberFormat="0" applyBorder="0" applyAlignment="0" applyProtection="0"/>
    <xf numFmtId="0" fontId="16" fillId="33" borderId="0" applyNumberFormat="0" applyBorder="0" applyAlignment="0" applyProtection="0"/>
    <xf numFmtId="0" fontId="50" fillId="34" borderId="0" applyNumberFormat="0" applyBorder="0" applyAlignment="0" applyProtection="0"/>
    <xf numFmtId="0" fontId="16" fillId="35" borderId="0" applyNumberFormat="0" applyBorder="0" applyAlignment="0" applyProtection="0"/>
    <xf numFmtId="0" fontId="50" fillId="36" borderId="0" applyNumberFormat="0" applyBorder="0" applyAlignment="0" applyProtection="0"/>
    <xf numFmtId="0" fontId="16" fillId="37" borderId="0" applyNumberFormat="0" applyBorder="0" applyAlignment="0" applyProtection="0"/>
    <xf numFmtId="0" fontId="50" fillId="38" borderId="0" applyNumberFormat="0" applyBorder="0" applyAlignment="0" applyProtection="0"/>
    <xf numFmtId="0" fontId="16" fillId="39" borderId="0" applyNumberFormat="0" applyBorder="0" applyAlignment="0" applyProtection="0"/>
    <xf numFmtId="0" fontId="50" fillId="40" borderId="0" applyNumberFormat="0" applyBorder="0" applyAlignment="0" applyProtection="0"/>
    <xf numFmtId="0" fontId="16" fillId="29" borderId="0" applyNumberFormat="0" applyBorder="0" applyAlignment="0" applyProtection="0"/>
    <xf numFmtId="0" fontId="50" fillId="41" borderId="0" applyNumberFormat="0" applyBorder="0" applyAlignment="0" applyProtection="0"/>
    <xf numFmtId="0" fontId="16" fillId="31" borderId="0" applyNumberFormat="0" applyBorder="0" applyAlignment="0" applyProtection="0"/>
    <xf numFmtId="0" fontId="50" fillId="42" borderId="0" applyNumberFormat="0" applyBorder="0" applyAlignment="0" applyProtection="0"/>
    <xf numFmtId="0" fontId="16" fillId="43" borderId="0" applyNumberFormat="0" applyBorder="0" applyAlignment="0" applyProtection="0"/>
    <xf numFmtId="0" fontId="51" fillId="44" borderId="0" applyNumberFormat="0" applyBorder="0" applyAlignment="0" applyProtection="0"/>
    <xf numFmtId="0" fontId="17" fillId="5" borderId="0" applyNumberFormat="0" applyBorder="0" applyAlignment="0" applyProtection="0"/>
    <xf numFmtId="0" fontId="52" fillId="45" borderId="1" applyNumberFormat="0" applyAlignment="0" applyProtection="0"/>
    <xf numFmtId="0" fontId="18" fillId="46" borderId="2" applyNumberFormat="0" applyAlignment="0" applyProtection="0"/>
    <xf numFmtId="0" fontId="53" fillId="47" borderId="3" applyNumberFormat="0" applyAlignment="0" applyProtection="0"/>
    <xf numFmtId="0" fontId="1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49" borderId="0" applyNumberFormat="0" applyBorder="0" applyAlignment="0" applyProtection="0"/>
    <xf numFmtId="0" fontId="21" fillId="7" borderId="0" applyNumberFormat="0" applyBorder="0" applyAlignment="0" applyProtection="0"/>
    <xf numFmtId="0" fontId="56" fillId="0" borderId="5" applyNumberFormat="0" applyFill="0" applyAlignment="0" applyProtection="0"/>
    <xf numFmtId="0" fontId="22" fillId="0" borderId="6" applyNumberFormat="0" applyFill="0" applyAlignment="0" applyProtection="0"/>
    <xf numFmtId="0" fontId="57" fillId="0" borderId="7" applyNumberFormat="0" applyFill="0" applyAlignment="0" applyProtection="0"/>
    <xf numFmtId="0" fontId="23" fillId="0" borderId="8" applyNumberFormat="0" applyFill="0" applyAlignment="0" applyProtection="0"/>
    <xf numFmtId="0" fontId="58" fillId="0" borderId="9" applyNumberFormat="0" applyFill="0" applyAlignment="0" applyProtection="0"/>
    <xf numFmtId="0" fontId="24" fillId="0" borderId="10" applyNumberFormat="0" applyFill="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50" borderId="1" applyNumberFormat="0" applyAlignment="0" applyProtection="0"/>
    <xf numFmtId="0" fontId="25" fillId="13" borderId="2" applyNumberFormat="0" applyAlignment="0" applyProtection="0"/>
    <xf numFmtId="0" fontId="60" fillId="0" borderId="11" applyNumberFormat="0" applyFill="0" applyAlignment="0" applyProtection="0"/>
    <xf numFmtId="0" fontId="26" fillId="0" borderId="12" applyNumberFormat="0" applyFill="0" applyAlignment="0" applyProtection="0"/>
    <xf numFmtId="0" fontId="61" fillId="51" borderId="0" applyNumberFormat="0" applyBorder="0" applyAlignment="0" applyProtection="0"/>
    <xf numFmtId="0" fontId="27" fillId="52"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0" fillId="53" borderId="13" applyNumberFormat="0" applyFont="0" applyAlignment="0" applyProtection="0"/>
    <xf numFmtId="0" fontId="9" fillId="54" borderId="14" applyNumberFormat="0" applyFont="0" applyAlignment="0" applyProtection="0"/>
    <xf numFmtId="0" fontId="62"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29" fillId="0" borderId="0" applyNumberFormat="0" applyFill="0" applyBorder="0" applyAlignment="0" applyProtection="0"/>
    <xf numFmtId="0" fontId="64" fillId="0" borderId="17" applyNumberFormat="0" applyFill="0" applyAlignment="0" applyProtection="0"/>
    <xf numFmtId="0" fontId="30" fillId="0" borderId="18"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cellStyleXfs>
  <cellXfs count="120">
    <xf numFmtId="0" fontId="0" fillId="0" borderId="0" xfId="0" applyFont="1" applyAlignment="1">
      <alignment/>
    </xf>
    <xf numFmtId="0" fontId="6" fillId="0" borderId="19" xfId="92" applyFont="1" applyBorder="1" applyAlignment="1">
      <alignment vertical="top" wrapText="1"/>
      <protection/>
    </xf>
    <xf numFmtId="0" fontId="8" fillId="0" borderId="19" xfId="92" applyFont="1" applyBorder="1" applyAlignment="1">
      <alignment vertical="top" wrapText="1"/>
      <protection/>
    </xf>
    <xf numFmtId="0" fontId="5" fillId="0" borderId="19" xfId="92" applyFont="1" applyBorder="1" applyAlignment="1">
      <alignment vertical="top"/>
      <protection/>
    </xf>
    <xf numFmtId="2" fontId="5" fillId="0" borderId="19" xfId="92" applyNumberFormat="1" applyFont="1" applyBorder="1" applyAlignment="1">
      <alignment vertical="top"/>
      <protection/>
    </xf>
    <xf numFmtId="0" fontId="10" fillId="0" borderId="20" xfId="93" applyFont="1" applyBorder="1" applyAlignment="1">
      <alignment vertical="top" wrapText="1"/>
      <protection/>
    </xf>
    <xf numFmtId="0" fontId="5" fillId="0" borderId="20" xfId="92" applyFont="1" applyBorder="1" applyAlignment="1">
      <alignment vertical="top"/>
      <protection/>
    </xf>
    <xf numFmtId="0" fontId="5" fillId="0" borderId="19" xfId="92" applyFont="1" applyBorder="1" applyAlignment="1">
      <alignment vertical="top"/>
      <protection/>
    </xf>
    <xf numFmtId="0" fontId="6" fillId="0" borderId="19" xfId="92" applyFont="1" applyFill="1" applyBorder="1" applyAlignment="1">
      <alignment vertical="top" wrapText="1"/>
      <protection/>
    </xf>
    <xf numFmtId="0" fontId="8" fillId="0" borderId="19" xfId="92" applyFont="1" applyFill="1" applyBorder="1" applyAlignment="1">
      <alignment vertical="top" wrapText="1"/>
      <protection/>
    </xf>
    <xf numFmtId="0" fontId="11" fillId="0" borderId="19" xfId="92" applyFont="1" applyFill="1" applyBorder="1" applyAlignment="1">
      <alignment vertical="top" wrapText="1"/>
      <protection/>
    </xf>
    <xf numFmtId="0" fontId="5" fillId="0" borderId="19" xfId="92" applyFont="1" applyBorder="1" applyAlignment="1">
      <alignment horizontal="left" vertical="top"/>
      <protection/>
    </xf>
    <xf numFmtId="0" fontId="0" fillId="0" borderId="0" xfId="0" applyAlignment="1">
      <alignment horizontal="center" wrapText="1"/>
    </xf>
    <xf numFmtId="2" fontId="6" fillId="0" borderId="19" xfId="92" applyNumberFormat="1" applyFont="1" applyBorder="1" applyAlignment="1">
      <alignment vertical="top" wrapText="1"/>
      <protection/>
    </xf>
    <xf numFmtId="0" fontId="12" fillId="0" borderId="19" xfId="92" applyFont="1" applyBorder="1">
      <alignment/>
      <protection/>
    </xf>
    <xf numFmtId="0" fontId="12" fillId="0" borderId="0" xfId="92" applyFont="1" applyBorder="1">
      <alignment/>
      <protection/>
    </xf>
    <xf numFmtId="0" fontId="0" fillId="0" borderId="0" xfId="0" applyBorder="1" applyAlignment="1">
      <alignment/>
    </xf>
    <xf numFmtId="0" fontId="2" fillId="0" borderId="0" xfId="92" applyBorder="1">
      <alignment/>
      <protection/>
    </xf>
    <xf numFmtId="0" fontId="2" fillId="0" borderId="0" xfId="92" applyBorder="1" applyAlignment="1">
      <alignment vertical="top"/>
      <protection/>
    </xf>
    <xf numFmtId="2" fontId="0" fillId="0" borderId="0" xfId="0" applyNumberFormat="1" applyAlignment="1">
      <alignment/>
    </xf>
    <xf numFmtId="0" fontId="5" fillId="0" borderId="21" xfId="92" applyFont="1" applyBorder="1">
      <alignment/>
      <protection/>
    </xf>
    <xf numFmtId="0" fontId="8" fillId="0" borderId="22" xfId="92" applyFont="1" applyBorder="1" applyAlignment="1">
      <alignment horizontal="center" vertical="top" wrapText="1"/>
      <protection/>
    </xf>
    <xf numFmtId="2" fontId="5" fillId="0" borderId="23" xfId="92" applyNumberFormat="1" applyFont="1" applyBorder="1" applyAlignment="1">
      <alignment vertical="top"/>
      <protection/>
    </xf>
    <xf numFmtId="0" fontId="0" fillId="0" borderId="24" xfId="0" applyBorder="1" applyAlignment="1">
      <alignment/>
    </xf>
    <xf numFmtId="0" fontId="8" fillId="0" borderId="22" xfId="92" applyFont="1" applyBorder="1" applyAlignment="1">
      <alignment vertical="top" wrapText="1"/>
      <protection/>
    </xf>
    <xf numFmtId="0" fontId="0" fillId="0" borderId="25" xfId="0" applyBorder="1" applyAlignment="1">
      <alignment/>
    </xf>
    <xf numFmtId="2" fontId="4" fillId="0" borderId="23" xfId="92" applyNumberFormat="1" applyFont="1" applyBorder="1" applyAlignment="1">
      <alignment vertical="top"/>
      <protection/>
    </xf>
    <xf numFmtId="0" fontId="8" fillId="0" borderId="22" xfId="92" applyFont="1" applyBorder="1">
      <alignment/>
      <protection/>
    </xf>
    <xf numFmtId="2" fontId="8" fillId="0" borderId="22" xfId="92" applyNumberFormat="1" applyFont="1" applyBorder="1" applyAlignment="1">
      <alignment horizontal="center" vertical="top"/>
      <protection/>
    </xf>
    <xf numFmtId="0" fontId="8" fillId="0" borderId="22" xfId="92" applyFont="1" applyBorder="1" applyAlignment="1">
      <alignment horizontal="center"/>
      <protection/>
    </xf>
    <xf numFmtId="0" fontId="2" fillId="55" borderId="22" xfId="92" applyFill="1" applyBorder="1">
      <alignment/>
      <protection/>
    </xf>
    <xf numFmtId="0" fontId="4" fillId="55" borderId="19" xfId="92" applyFont="1" applyFill="1" applyBorder="1">
      <alignment/>
      <protection/>
    </xf>
    <xf numFmtId="0" fontId="13" fillId="55" borderId="19" xfId="92" applyFont="1" applyFill="1" applyBorder="1" applyAlignment="1">
      <alignment vertical="top"/>
      <protection/>
    </xf>
    <xf numFmtId="2" fontId="14" fillId="55" borderId="19" xfId="92" applyNumberFormat="1" applyFont="1" applyFill="1" applyBorder="1" applyAlignment="1">
      <alignment vertical="top"/>
      <protection/>
    </xf>
    <xf numFmtId="2" fontId="13" fillId="55" borderId="23" xfId="92" applyNumberFormat="1" applyFont="1" applyFill="1" applyBorder="1" applyAlignment="1">
      <alignment vertical="top"/>
      <protection/>
    </xf>
    <xf numFmtId="0" fontId="15" fillId="56" borderId="26" xfId="92" applyFont="1" applyFill="1" applyBorder="1">
      <alignment/>
      <protection/>
    </xf>
    <xf numFmtId="2" fontId="2" fillId="0" borderId="19" xfId="92" applyNumberFormat="1" applyBorder="1" applyAlignment="1">
      <alignment vertical="top"/>
      <protection/>
    </xf>
    <xf numFmtId="0" fontId="66" fillId="57" borderId="27" xfId="92" applyFont="1" applyFill="1" applyBorder="1">
      <alignment/>
      <protection/>
    </xf>
    <xf numFmtId="0" fontId="66" fillId="57" borderId="28" xfId="92" applyFont="1" applyFill="1" applyBorder="1">
      <alignment/>
      <protection/>
    </xf>
    <xf numFmtId="0" fontId="67" fillId="57" borderId="28" xfId="92" applyFont="1" applyFill="1" applyBorder="1">
      <alignment/>
      <protection/>
    </xf>
    <xf numFmtId="0" fontId="67" fillId="57" borderId="29" xfId="92" applyFont="1" applyFill="1" applyBorder="1">
      <alignment/>
      <protection/>
    </xf>
    <xf numFmtId="0" fontId="8" fillId="0" borderId="30" xfId="92" applyFont="1" applyBorder="1" applyAlignment="1">
      <alignment horizontal="center" vertical="top" wrapText="1"/>
      <protection/>
    </xf>
    <xf numFmtId="0" fontId="6" fillId="0" borderId="21" xfId="92" applyFont="1" applyBorder="1" applyAlignment="1">
      <alignment vertical="top" wrapText="1"/>
      <protection/>
    </xf>
    <xf numFmtId="0" fontId="5" fillId="0" borderId="31" xfId="92" applyFont="1" applyBorder="1">
      <alignment/>
      <protection/>
    </xf>
    <xf numFmtId="0" fontId="6" fillId="58" borderId="32" xfId="92" applyFont="1" applyFill="1" applyBorder="1" applyAlignment="1">
      <alignment horizontal="center" vertical="top" wrapText="1"/>
      <protection/>
    </xf>
    <xf numFmtId="0" fontId="6" fillId="58" borderId="33" xfId="92" applyFont="1" applyFill="1" applyBorder="1" applyAlignment="1">
      <alignment horizontal="center" vertical="top" wrapText="1"/>
      <protection/>
    </xf>
    <xf numFmtId="0" fontId="7" fillId="58" borderId="33" xfId="92" applyFont="1" applyFill="1" applyBorder="1" applyAlignment="1">
      <alignment horizontal="center" vertical="top" wrapText="1"/>
      <protection/>
    </xf>
    <xf numFmtId="0" fontId="7" fillId="58" borderId="34" xfId="92" applyFont="1" applyFill="1" applyBorder="1" applyAlignment="1">
      <alignment horizontal="center" vertical="top" wrapText="1"/>
      <protection/>
    </xf>
    <xf numFmtId="0" fontId="3" fillId="55" borderId="35" xfId="92" applyFont="1" applyFill="1" applyBorder="1" applyAlignment="1">
      <alignment horizontal="center" vertical="center"/>
      <protection/>
    </xf>
    <xf numFmtId="0" fontId="3" fillId="55" borderId="36" xfId="92" applyFont="1" applyFill="1" applyBorder="1" applyAlignment="1">
      <alignment horizontal="center" vertical="center"/>
      <protection/>
    </xf>
    <xf numFmtId="0" fontId="8" fillId="0" borderId="22" xfId="92" applyFont="1" applyFill="1" applyBorder="1" applyAlignment="1">
      <alignment horizontal="center" vertical="top" wrapText="1"/>
      <protection/>
    </xf>
    <xf numFmtId="0" fontId="5" fillId="0" borderId="19" xfId="92" applyFont="1" applyFill="1" applyBorder="1" applyAlignment="1">
      <alignment vertical="top"/>
      <protection/>
    </xf>
    <xf numFmtId="2" fontId="5" fillId="0" borderId="19" xfId="92" applyNumberFormat="1" applyFont="1" applyFill="1" applyBorder="1" applyAlignment="1">
      <alignment vertical="top"/>
      <protection/>
    </xf>
    <xf numFmtId="2" fontId="5" fillId="0" borderId="23" xfId="92" applyNumberFormat="1" applyFont="1" applyFill="1" applyBorder="1" applyAlignment="1">
      <alignment vertical="top"/>
      <protection/>
    </xf>
    <xf numFmtId="0" fontId="5" fillId="0" borderId="19" xfId="92" applyFont="1" applyFill="1" applyBorder="1" applyAlignment="1">
      <alignment vertical="top"/>
      <protection/>
    </xf>
    <xf numFmtId="2" fontId="5" fillId="0" borderId="19" xfId="92" applyNumberFormat="1" applyFont="1" applyFill="1" applyBorder="1" applyAlignment="1">
      <alignment vertical="top"/>
      <protection/>
    </xf>
    <xf numFmtId="0" fontId="5" fillId="0" borderId="19" xfId="92" applyFont="1" applyFill="1" applyBorder="1" applyAlignment="1">
      <alignment vertical="center"/>
      <protection/>
    </xf>
    <xf numFmtId="0" fontId="8" fillId="0" borderId="22" xfId="92" applyFont="1" applyFill="1" applyBorder="1">
      <alignment/>
      <protection/>
    </xf>
    <xf numFmtId="2" fontId="4" fillId="0" borderId="23" xfId="92" applyNumberFormat="1" applyFont="1" applyFill="1" applyBorder="1" applyAlignment="1">
      <alignment vertical="top"/>
      <protection/>
    </xf>
    <xf numFmtId="0" fontId="15" fillId="56" borderId="37" xfId="92" applyFont="1" applyFill="1" applyBorder="1" applyAlignment="1">
      <alignment horizontal="left"/>
      <protection/>
    </xf>
    <xf numFmtId="0" fontId="15" fillId="56" borderId="38" xfId="92" applyFont="1" applyFill="1" applyBorder="1" applyAlignment="1">
      <alignment horizontal="left"/>
      <protection/>
    </xf>
    <xf numFmtId="0" fontId="15" fillId="56" borderId="39" xfId="92" applyFont="1" applyFill="1" applyBorder="1" applyAlignment="1">
      <alignment horizontal="left"/>
      <protection/>
    </xf>
    <xf numFmtId="0" fontId="15" fillId="56" borderId="40" xfId="92" applyFont="1" applyFill="1" applyBorder="1" applyAlignment="1">
      <alignment horizontal="left"/>
      <protection/>
    </xf>
    <xf numFmtId="0" fontId="3" fillId="55" borderId="35" xfId="92" applyFont="1" applyFill="1" applyBorder="1" applyAlignment="1">
      <alignment horizontal="center" vertical="center"/>
      <protection/>
    </xf>
    <xf numFmtId="0" fontId="3" fillId="55" borderId="36" xfId="92" applyFont="1" applyFill="1" applyBorder="1" applyAlignment="1">
      <alignment horizontal="center" vertical="center"/>
      <protection/>
    </xf>
    <xf numFmtId="0" fontId="3" fillId="55" borderId="41" xfId="92" applyFont="1" applyFill="1" applyBorder="1" applyAlignment="1">
      <alignment horizontal="center" vertical="center"/>
      <protection/>
    </xf>
    <xf numFmtId="0" fontId="68" fillId="57" borderId="19" xfId="0" applyFont="1" applyFill="1" applyBorder="1" applyAlignment="1">
      <alignment wrapText="1"/>
    </xf>
    <xf numFmtId="0" fontId="68" fillId="57" borderId="19" xfId="0" applyFont="1" applyFill="1" applyBorder="1" applyAlignment="1">
      <alignment/>
    </xf>
    <xf numFmtId="2" fontId="13" fillId="57" borderId="42" xfId="92" applyNumberFormat="1" applyFont="1" applyFill="1" applyBorder="1" applyAlignment="1">
      <alignment vertical="top" wrapText="1"/>
      <protection/>
    </xf>
    <xf numFmtId="0" fontId="0" fillId="57" borderId="43" xfId="0" applyFill="1" applyBorder="1" applyAlignment="1">
      <alignment vertical="top" wrapText="1"/>
    </xf>
    <xf numFmtId="0" fontId="0" fillId="57" borderId="31" xfId="0" applyFill="1" applyBorder="1" applyAlignment="1">
      <alignment vertical="top" wrapText="1"/>
    </xf>
    <xf numFmtId="0" fontId="0" fillId="0" borderId="0" xfId="0" applyAlignment="1">
      <alignment vertical="center" wrapText="1"/>
    </xf>
    <xf numFmtId="0" fontId="69" fillId="0" borderId="0" xfId="0" applyFont="1" applyAlignment="1">
      <alignment/>
    </xf>
    <xf numFmtId="2" fontId="70" fillId="0" borderId="0" xfId="0" applyNumberFormat="1" applyFont="1" applyAlignment="1">
      <alignment/>
    </xf>
    <xf numFmtId="0" fontId="67" fillId="57" borderId="44" xfId="92" applyFont="1" applyFill="1" applyBorder="1">
      <alignment/>
      <protection/>
    </xf>
    <xf numFmtId="2" fontId="69" fillId="0" borderId="0" xfId="0" applyNumberFormat="1" applyFont="1" applyFill="1" applyAlignment="1">
      <alignment/>
    </xf>
    <xf numFmtId="2" fontId="0" fillId="0" borderId="0" xfId="0" applyNumberFormat="1" applyFill="1" applyBorder="1" applyAlignment="1">
      <alignment vertical="top" wrapText="1"/>
    </xf>
    <xf numFmtId="2" fontId="13" fillId="0" borderId="0" xfId="92" applyNumberFormat="1" applyFont="1" applyFill="1" applyBorder="1" applyAlignment="1">
      <alignment vertical="top" wrapText="1"/>
      <protection/>
    </xf>
    <xf numFmtId="0" fontId="0" fillId="57" borderId="45" xfId="0" applyFill="1" applyBorder="1" applyAlignment="1">
      <alignment horizontal="center" vertical="center"/>
    </xf>
    <xf numFmtId="0" fontId="48" fillId="57" borderId="46" xfId="92" applyFont="1" applyFill="1" applyBorder="1" applyAlignment="1">
      <alignment horizontal="center" vertical="center"/>
      <protection/>
    </xf>
    <xf numFmtId="0" fontId="68" fillId="0" borderId="0" xfId="0" applyFont="1" applyFill="1" applyBorder="1" applyAlignment="1">
      <alignment wrapText="1"/>
    </xf>
    <xf numFmtId="2" fontId="13" fillId="0" borderId="0" xfId="92" applyNumberFormat="1" applyFont="1" applyFill="1" applyBorder="1" applyAlignment="1">
      <alignment vertical="top" wrapText="1"/>
      <protection/>
    </xf>
    <xf numFmtId="0" fontId="68" fillId="0" borderId="0" xfId="0" applyFont="1" applyFill="1" applyBorder="1" applyAlignment="1">
      <alignment/>
    </xf>
    <xf numFmtId="0" fontId="0" fillId="0" borderId="0" xfId="0" applyFill="1" applyBorder="1" applyAlignment="1">
      <alignment vertical="top" wrapText="1"/>
    </xf>
    <xf numFmtId="0" fontId="8" fillId="0" borderId="47" xfId="92" applyFont="1" applyBorder="1" applyAlignment="1">
      <alignment horizontal="center"/>
      <protection/>
    </xf>
    <xf numFmtId="0" fontId="12" fillId="0" borderId="20" xfId="92" applyFont="1" applyBorder="1">
      <alignment/>
      <protection/>
    </xf>
    <xf numFmtId="0" fontId="5" fillId="0" borderId="20" xfId="92" applyFont="1" applyBorder="1" applyAlignment="1">
      <alignment vertical="top"/>
      <protection/>
    </xf>
    <xf numFmtId="2" fontId="5" fillId="0" borderId="20" xfId="92" applyNumberFormat="1" applyFont="1" applyBorder="1" applyAlignment="1">
      <alignment vertical="top"/>
      <protection/>
    </xf>
    <xf numFmtId="0" fontId="2" fillId="55" borderId="48" xfId="92" applyFill="1" applyBorder="1">
      <alignment/>
      <protection/>
    </xf>
    <xf numFmtId="0" fontId="4" fillId="55" borderId="49" xfId="92" applyFont="1" applyFill="1" applyBorder="1">
      <alignment/>
      <protection/>
    </xf>
    <xf numFmtId="0" fontId="13" fillId="55" borderId="49" xfId="92" applyFont="1" applyFill="1" applyBorder="1" applyAlignment="1">
      <alignment vertical="top"/>
      <protection/>
    </xf>
    <xf numFmtId="2" fontId="14" fillId="55" borderId="49" xfId="92" applyNumberFormat="1" applyFont="1" applyFill="1" applyBorder="1" applyAlignment="1">
      <alignment vertical="top"/>
      <protection/>
    </xf>
    <xf numFmtId="0" fontId="15" fillId="56" borderId="50" xfId="92" applyFont="1" applyFill="1" applyBorder="1" applyAlignment="1">
      <alignment horizontal="left"/>
      <protection/>
    </xf>
    <xf numFmtId="0" fontId="5" fillId="0" borderId="51" xfId="92" applyFont="1" applyBorder="1">
      <alignment/>
      <protection/>
    </xf>
    <xf numFmtId="2" fontId="5" fillId="0" borderId="52" xfId="92" applyNumberFormat="1" applyFont="1" applyBorder="1" applyAlignment="1">
      <alignment vertical="top"/>
      <protection/>
    </xf>
    <xf numFmtId="2" fontId="4" fillId="0" borderId="52" xfId="92" applyNumberFormat="1" applyFont="1" applyBorder="1" applyAlignment="1">
      <alignment vertical="top"/>
      <protection/>
    </xf>
    <xf numFmtId="2" fontId="5" fillId="0" borderId="52" xfId="92" applyNumberFormat="1" applyFont="1" applyFill="1" applyBorder="1" applyAlignment="1">
      <alignment vertical="top"/>
      <protection/>
    </xf>
    <xf numFmtId="2" fontId="4" fillId="0" borderId="52" xfId="92" applyNumberFormat="1" applyFont="1" applyFill="1" applyBorder="1" applyAlignment="1">
      <alignment vertical="top"/>
      <protection/>
    </xf>
    <xf numFmtId="2" fontId="5" fillId="0" borderId="53" xfId="92" applyNumberFormat="1" applyFont="1" applyBorder="1" applyAlignment="1">
      <alignment vertical="top"/>
      <protection/>
    </xf>
    <xf numFmtId="2" fontId="13" fillId="55" borderId="54" xfId="92" applyNumberFormat="1" applyFont="1" applyFill="1" applyBorder="1" applyAlignment="1">
      <alignment vertical="top"/>
      <protection/>
    </xf>
    <xf numFmtId="0" fontId="7" fillId="57" borderId="29" xfId="92" applyFont="1" applyFill="1" applyBorder="1" applyAlignment="1">
      <alignment horizontal="center" vertical="top" wrapText="1"/>
      <protection/>
    </xf>
    <xf numFmtId="2" fontId="5" fillId="0" borderId="48" xfId="92" applyNumberFormat="1" applyFont="1" applyBorder="1">
      <alignment/>
      <protection/>
    </xf>
    <xf numFmtId="2" fontId="5" fillId="0" borderId="22" xfId="92" applyNumberFormat="1" applyFont="1" applyBorder="1" applyAlignment="1">
      <alignment vertical="top"/>
      <protection/>
    </xf>
    <xf numFmtId="2" fontId="4" fillId="0" borderId="22" xfId="92" applyNumberFormat="1" applyFont="1" applyBorder="1" applyAlignment="1">
      <alignment vertical="top"/>
      <protection/>
    </xf>
    <xf numFmtId="2" fontId="5" fillId="0" borderId="22" xfId="92" applyNumberFormat="1" applyFont="1" applyFill="1" applyBorder="1" applyAlignment="1">
      <alignment vertical="top"/>
      <protection/>
    </xf>
    <xf numFmtId="2" fontId="13" fillId="57" borderId="26" xfId="92" applyNumberFormat="1" applyFont="1" applyFill="1" applyBorder="1" applyAlignment="1">
      <alignment vertical="top"/>
      <protection/>
    </xf>
    <xf numFmtId="2" fontId="15" fillId="57" borderId="35" xfId="92" applyNumberFormat="1" applyFont="1" applyFill="1" applyBorder="1" applyAlignment="1">
      <alignment horizontal="center"/>
      <protection/>
    </xf>
    <xf numFmtId="0" fontId="7" fillId="59" borderId="0" xfId="92" applyFont="1" applyFill="1" applyBorder="1" applyAlignment="1">
      <alignment horizontal="center" vertical="top" wrapText="1"/>
      <protection/>
    </xf>
    <xf numFmtId="0" fontId="69" fillId="0" borderId="54" xfId="0" applyFont="1" applyBorder="1" applyAlignment="1">
      <alignment/>
    </xf>
    <xf numFmtId="0" fontId="69" fillId="0" borderId="52" xfId="0" applyFont="1" applyBorder="1" applyAlignment="1">
      <alignment/>
    </xf>
    <xf numFmtId="2" fontId="69" fillId="0" borderId="52" xfId="0" applyNumberFormat="1" applyFont="1" applyBorder="1" applyAlignment="1">
      <alignment/>
    </xf>
    <xf numFmtId="2" fontId="70" fillId="0" borderId="52" xfId="0" applyNumberFormat="1" applyFont="1" applyBorder="1" applyAlignment="1">
      <alignment/>
    </xf>
    <xf numFmtId="0" fontId="69" fillId="0" borderId="52" xfId="0" applyFont="1" applyBorder="1" applyAlignment="1">
      <alignment horizontal="center" wrapText="1"/>
    </xf>
    <xf numFmtId="2" fontId="13" fillId="57" borderId="37" xfId="92" applyNumberFormat="1" applyFont="1" applyFill="1" applyBorder="1" applyAlignment="1">
      <alignment vertical="top"/>
      <protection/>
    </xf>
    <xf numFmtId="0" fontId="0" fillId="0" borderId="36" xfId="0" applyBorder="1" applyAlignment="1">
      <alignment horizontal="center"/>
    </xf>
    <xf numFmtId="2" fontId="70" fillId="59" borderId="55" xfId="0" applyNumberFormat="1" applyFont="1" applyFill="1" applyBorder="1" applyAlignment="1">
      <alignment/>
    </xf>
    <xf numFmtId="2" fontId="70" fillId="59" borderId="56" xfId="0" applyNumberFormat="1" applyFont="1" applyFill="1" applyBorder="1" applyAlignment="1">
      <alignment horizontal="center"/>
    </xf>
    <xf numFmtId="2" fontId="70" fillId="30" borderId="57" xfId="0" applyNumberFormat="1" applyFont="1" applyFill="1" applyBorder="1" applyAlignment="1">
      <alignment/>
    </xf>
    <xf numFmtId="2" fontId="70" fillId="30" borderId="55" xfId="0" applyNumberFormat="1" applyFont="1" applyFill="1" applyBorder="1" applyAlignment="1">
      <alignment/>
    </xf>
    <xf numFmtId="0" fontId="0" fillId="59" borderId="0" xfId="0" applyFill="1" applyAlignment="1">
      <alignment/>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2 2" xfId="92"/>
    <cellStyle name="Normal_Sheet1"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5"/>
  <sheetViews>
    <sheetView tabSelected="1" workbookViewId="0" topLeftCell="A1">
      <pane ySplit="4" topLeftCell="BM5" activePane="bottomLeft" state="frozen"/>
      <selection pane="topLeft" activeCell="A1" sqref="A1"/>
      <selection pane="bottomLeft" activeCell="I9" sqref="I9"/>
    </sheetView>
  </sheetViews>
  <sheetFormatPr defaultColWidth="8.8515625" defaultRowHeight="15"/>
  <cols>
    <col min="1" max="1" width="7.421875" style="0" customWidth="1"/>
    <col min="2" max="2" width="35.140625" style="0" customWidth="1"/>
    <col min="3" max="3" width="15.7109375" style="0" customWidth="1"/>
    <col min="4" max="4" width="19.8515625" style="0" customWidth="1"/>
    <col min="5" max="6" width="22.421875" style="0" customWidth="1"/>
    <col min="7" max="7" width="20.8515625" style="0" customWidth="1"/>
    <col min="8" max="8" width="26.8515625" style="0" customWidth="1"/>
  </cols>
  <sheetData>
    <row r="1" spans="1:8" ht="19.5" customHeight="1" thickBot="1">
      <c r="A1" s="79" t="s">
        <v>60</v>
      </c>
      <c r="B1" s="78"/>
      <c r="C1" s="78"/>
      <c r="D1" s="78"/>
      <c r="E1" s="78"/>
      <c r="F1" s="78"/>
      <c r="G1" s="78"/>
      <c r="H1" s="119"/>
    </row>
    <row r="2" spans="1:8" ht="19.5" customHeight="1" thickBot="1">
      <c r="A2" s="63" t="s">
        <v>54</v>
      </c>
      <c r="B2" s="64"/>
      <c r="C2" s="64"/>
      <c r="D2" s="64"/>
      <c r="E2" s="65"/>
      <c r="F2" s="49"/>
      <c r="G2" s="48"/>
      <c r="H2" s="119"/>
    </row>
    <row r="3" spans="1:8" ht="8.25" customHeight="1" thickBot="1">
      <c r="A3" s="37"/>
      <c r="B3" s="38"/>
      <c r="C3" s="39"/>
      <c r="D3" s="39"/>
      <c r="E3" s="40"/>
      <c r="F3" s="74"/>
      <c r="G3" s="37"/>
      <c r="H3" s="119"/>
    </row>
    <row r="4" spans="1:8" ht="24" customHeight="1" thickBot="1">
      <c r="A4" s="44" t="s">
        <v>0</v>
      </c>
      <c r="B4" s="45" t="s">
        <v>1</v>
      </c>
      <c r="C4" s="46" t="s">
        <v>2</v>
      </c>
      <c r="D4" s="46" t="s">
        <v>3</v>
      </c>
      <c r="E4" s="47" t="s">
        <v>4</v>
      </c>
      <c r="F4" s="100" t="s">
        <v>58</v>
      </c>
      <c r="G4" s="100" t="s">
        <v>59</v>
      </c>
      <c r="H4" s="107" t="s">
        <v>62</v>
      </c>
    </row>
    <row r="5" spans="1:8" ht="15.75" customHeight="1">
      <c r="A5" s="41">
        <v>1</v>
      </c>
      <c r="B5" s="42" t="s">
        <v>5</v>
      </c>
      <c r="C5" s="20"/>
      <c r="D5" s="20"/>
      <c r="E5" s="93"/>
      <c r="F5" s="101"/>
      <c r="G5" s="108"/>
      <c r="H5" s="117"/>
    </row>
    <row r="6" spans="1:8" ht="15.75" customHeight="1">
      <c r="A6" s="21"/>
      <c r="B6" s="2" t="s">
        <v>34</v>
      </c>
      <c r="C6" s="3" t="s">
        <v>33</v>
      </c>
      <c r="D6" s="4">
        <f>12*2750*12</f>
        <v>396000</v>
      </c>
      <c r="E6" s="94"/>
      <c r="F6" s="102">
        <f>D6-(D6*0.04)+360</f>
        <v>380520</v>
      </c>
      <c r="G6" s="109"/>
      <c r="H6" s="118"/>
    </row>
    <row r="7" spans="1:8" ht="15.75" customHeight="1">
      <c r="A7" s="21"/>
      <c r="B7" s="2" t="s">
        <v>35</v>
      </c>
      <c r="C7" s="3" t="s">
        <v>36</v>
      </c>
      <c r="D7" s="4">
        <f>4*2000*12</f>
        <v>96000</v>
      </c>
      <c r="E7" s="94"/>
      <c r="F7" s="102">
        <f>D7-(D7*0.04)+120</f>
        <v>92280</v>
      </c>
      <c r="G7" s="109"/>
      <c r="H7" s="118"/>
    </row>
    <row r="8" spans="1:8" ht="15.75" customHeight="1">
      <c r="A8" s="21"/>
      <c r="B8" s="2" t="s">
        <v>37</v>
      </c>
      <c r="C8" s="3" t="s">
        <v>42</v>
      </c>
      <c r="D8" s="4">
        <f>5150*12</f>
        <v>61800</v>
      </c>
      <c r="E8" s="94"/>
      <c r="F8" s="102">
        <f aca="true" t="shared" si="0" ref="F8:F13">D8-(D8*0.04)</f>
        <v>59328</v>
      </c>
      <c r="G8" s="109"/>
      <c r="H8" s="118"/>
    </row>
    <row r="9" spans="1:8" ht="15.75" customHeight="1">
      <c r="A9" s="21"/>
      <c r="B9" s="2" t="s">
        <v>38</v>
      </c>
      <c r="C9" s="3" t="s">
        <v>42</v>
      </c>
      <c r="D9" s="4">
        <f>5150*12</f>
        <v>61800</v>
      </c>
      <c r="E9" s="94"/>
      <c r="F9" s="102">
        <f t="shared" si="0"/>
        <v>59328</v>
      </c>
      <c r="G9" s="109"/>
      <c r="H9" s="118"/>
    </row>
    <row r="10" spans="1:8" ht="15.75" customHeight="1">
      <c r="A10" s="21"/>
      <c r="B10" s="5" t="s">
        <v>39</v>
      </c>
      <c r="C10" s="6" t="s">
        <v>43</v>
      </c>
      <c r="D10" s="36">
        <f>5000*12</f>
        <v>60000</v>
      </c>
      <c r="E10" s="16"/>
      <c r="F10" s="102">
        <f t="shared" si="0"/>
        <v>57600</v>
      </c>
      <c r="G10" s="109"/>
      <c r="H10" s="118"/>
    </row>
    <row r="11" spans="1:8" ht="15.75" customHeight="1">
      <c r="A11" s="21"/>
      <c r="B11" s="2" t="s">
        <v>45</v>
      </c>
      <c r="C11" s="3" t="s">
        <v>44</v>
      </c>
      <c r="D11" s="4">
        <f>9500*12</f>
        <v>114000</v>
      </c>
      <c r="E11" s="94"/>
      <c r="F11" s="102">
        <f t="shared" si="0"/>
        <v>109440</v>
      </c>
      <c r="G11" s="109"/>
      <c r="H11" s="118"/>
    </row>
    <row r="12" spans="1:8" ht="15.75" customHeight="1">
      <c r="A12" s="24"/>
      <c r="B12" s="2" t="s">
        <v>40</v>
      </c>
      <c r="C12" s="3" t="s">
        <v>42</v>
      </c>
      <c r="D12" s="4">
        <f>5150*12</f>
        <v>61800</v>
      </c>
      <c r="E12" s="94"/>
      <c r="F12" s="102">
        <f t="shared" si="0"/>
        <v>59328</v>
      </c>
      <c r="G12" s="109"/>
      <c r="H12" s="118"/>
    </row>
    <row r="13" spans="1:8" ht="15.75" customHeight="1">
      <c r="A13" s="25"/>
      <c r="B13" s="2" t="s">
        <v>41</v>
      </c>
      <c r="C13" s="3" t="s">
        <v>46</v>
      </c>
      <c r="D13" s="4">
        <f>6600*12</f>
        <v>79200</v>
      </c>
      <c r="E13" s="95">
        <f>SUM(D6:D13)</f>
        <v>930600</v>
      </c>
      <c r="F13" s="102">
        <f t="shared" si="0"/>
        <v>76032</v>
      </c>
      <c r="G13" s="95">
        <f>SUM(F6:F13)</f>
        <v>893856</v>
      </c>
      <c r="H13" s="118">
        <f>ROUND(G13*0.3,0)</f>
        <v>268157</v>
      </c>
    </row>
    <row r="14" spans="1:8" ht="15.75" customHeight="1">
      <c r="A14" s="21">
        <v>2</v>
      </c>
      <c r="B14" s="1" t="s">
        <v>6</v>
      </c>
      <c r="C14" s="7"/>
      <c r="D14" s="4"/>
      <c r="E14" s="94"/>
      <c r="F14" s="102"/>
      <c r="G14" s="109"/>
      <c r="H14" s="118"/>
    </row>
    <row r="15" spans="1:8" ht="15.75" customHeight="1">
      <c r="A15" s="21"/>
      <c r="B15" s="1" t="s">
        <v>47</v>
      </c>
      <c r="C15" s="3" t="s">
        <v>48</v>
      </c>
      <c r="D15" s="4">
        <f>575*185</f>
        <v>106375</v>
      </c>
      <c r="E15" s="95">
        <f>+D15</f>
        <v>106375</v>
      </c>
      <c r="F15" s="102">
        <f>575*185</f>
        <v>106375</v>
      </c>
      <c r="G15" s="95">
        <f>+F15</f>
        <v>106375</v>
      </c>
      <c r="H15" s="118">
        <f>G15</f>
        <v>106375</v>
      </c>
    </row>
    <row r="16" spans="1:8" ht="15.75" customHeight="1">
      <c r="A16" s="21">
        <v>3</v>
      </c>
      <c r="B16" s="8" t="s">
        <v>7</v>
      </c>
      <c r="C16" s="7"/>
      <c r="D16" s="4"/>
      <c r="E16" s="94"/>
      <c r="F16" s="102"/>
      <c r="G16" s="110"/>
      <c r="H16" s="118"/>
    </row>
    <row r="17" spans="1:8" ht="15.75" customHeight="1">
      <c r="A17" s="21"/>
      <c r="B17" s="9" t="s">
        <v>8</v>
      </c>
      <c r="C17" s="3" t="s">
        <v>9</v>
      </c>
      <c r="D17" s="4">
        <f>2500*8</f>
        <v>20000</v>
      </c>
      <c r="E17" s="95">
        <f>+D17</f>
        <v>20000</v>
      </c>
      <c r="F17" s="103"/>
      <c r="G17" s="109"/>
      <c r="H17" s="118"/>
    </row>
    <row r="18" spans="1:8" ht="15.75" customHeight="1">
      <c r="A18" s="50">
        <v>4</v>
      </c>
      <c r="B18" s="8" t="s">
        <v>10</v>
      </c>
      <c r="C18" s="51"/>
      <c r="D18" s="52"/>
      <c r="E18" s="96"/>
      <c r="F18" s="104"/>
      <c r="G18" s="109"/>
      <c r="H18" s="118"/>
    </row>
    <row r="19" spans="1:8" ht="15.75" customHeight="1">
      <c r="A19" s="50"/>
      <c r="B19" s="9" t="s">
        <v>11</v>
      </c>
      <c r="C19" s="54" t="s">
        <v>49</v>
      </c>
      <c r="D19" s="52">
        <f>1100*12</f>
        <v>13200</v>
      </c>
      <c r="E19" s="96"/>
      <c r="F19" s="104">
        <f>D19-(D19*0.09)</f>
        <v>12012</v>
      </c>
      <c r="G19" s="109"/>
      <c r="H19" s="118"/>
    </row>
    <row r="20" spans="1:8" ht="15.75" customHeight="1">
      <c r="A20" s="50"/>
      <c r="B20" s="9" t="s">
        <v>12</v>
      </c>
      <c r="C20" s="54" t="s">
        <v>50</v>
      </c>
      <c r="D20" s="55">
        <f>1650*12</f>
        <v>19800</v>
      </c>
      <c r="E20" s="96"/>
      <c r="F20" s="104">
        <f>D20-(D20*0.09)</f>
        <v>18018</v>
      </c>
      <c r="G20" s="109"/>
      <c r="H20" s="118"/>
    </row>
    <row r="21" spans="1:8" ht="15.75" customHeight="1">
      <c r="A21" s="50"/>
      <c r="B21" s="9" t="s">
        <v>13</v>
      </c>
      <c r="C21" s="56" t="s">
        <v>51</v>
      </c>
      <c r="D21" s="55">
        <f>3000*12</f>
        <v>36000</v>
      </c>
      <c r="E21" s="96"/>
      <c r="F21" s="104">
        <f>D21-(D21*0.09)</f>
        <v>32760</v>
      </c>
      <c r="G21" s="109"/>
      <c r="H21" s="118"/>
    </row>
    <row r="22" spans="1:8" ht="15.75" customHeight="1">
      <c r="A22" s="50"/>
      <c r="B22" s="9" t="s">
        <v>14</v>
      </c>
      <c r="C22" s="54" t="s">
        <v>51</v>
      </c>
      <c r="D22" s="55">
        <f>3000*12</f>
        <v>36000</v>
      </c>
      <c r="E22" s="96"/>
      <c r="F22" s="104">
        <f>D22-(D22*0.09)</f>
        <v>32760</v>
      </c>
      <c r="G22" s="109"/>
      <c r="H22" s="118"/>
    </row>
    <row r="23" spans="1:8" ht="15.75" customHeight="1">
      <c r="A23" s="57"/>
      <c r="B23" s="9" t="s">
        <v>15</v>
      </c>
      <c r="C23" s="51"/>
      <c r="D23" s="52">
        <v>5000</v>
      </c>
      <c r="E23" s="97">
        <f>SUM(D19:D23)</f>
        <v>110000</v>
      </c>
      <c r="F23" s="104">
        <f>D23-(D23*0.09)</f>
        <v>4550</v>
      </c>
      <c r="G23" s="111">
        <f>SUM(F19:F23)</f>
        <v>100100</v>
      </c>
      <c r="H23" s="118"/>
    </row>
    <row r="24" spans="1:8" ht="15.75" customHeight="1">
      <c r="A24" s="21">
        <v>5</v>
      </c>
      <c r="B24" s="1" t="s">
        <v>16</v>
      </c>
      <c r="C24" s="7"/>
      <c r="D24" s="4"/>
      <c r="E24" s="94"/>
      <c r="F24" s="102"/>
      <c r="G24" s="109"/>
      <c r="H24" s="118"/>
    </row>
    <row r="25" spans="1:8" ht="15.75" customHeight="1">
      <c r="A25" s="27"/>
      <c r="B25" s="10" t="s">
        <v>52</v>
      </c>
      <c r="C25" s="3" t="s">
        <v>53</v>
      </c>
      <c r="D25" s="4">
        <f>600*30</f>
        <v>18000</v>
      </c>
      <c r="E25" s="94"/>
      <c r="F25" s="102">
        <f>600*30</f>
        <v>18000</v>
      </c>
      <c r="G25" s="109"/>
      <c r="H25" s="118"/>
    </row>
    <row r="26" spans="1:8" ht="15.75" customHeight="1">
      <c r="A26" s="27"/>
      <c r="B26" s="10" t="s">
        <v>17</v>
      </c>
      <c r="C26" s="11">
        <v>3500</v>
      </c>
      <c r="D26" s="4">
        <v>3500</v>
      </c>
      <c r="E26" s="94"/>
      <c r="F26" s="102">
        <v>3500</v>
      </c>
      <c r="G26" s="109"/>
      <c r="H26" s="118"/>
    </row>
    <row r="27" spans="1:8" ht="15.75" customHeight="1">
      <c r="A27" s="27"/>
      <c r="B27" s="10" t="s">
        <v>18</v>
      </c>
      <c r="C27" s="11">
        <v>2000</v>
      </c>
      <c r="D27" s="4">
        <v>2000</v>
      </c>
      <c r="E27" s="94"/>
      <c r="F27" s="102">
        <v>2000</v>
      </c>
      <c r="G27" s="109"/>
      <c r="H27" s="118"/>
    </row>
    <row r="28" spans="1:8" ht="15.75" customHeight="1">
      <c r="A28" s="27"/>
      <c r="B28" s="10" t="s">
        <v>19</v>
      </c>
      <c r="C28" s="11">
        <v>2000</v>
      </c>
      <c r="D28" s="4">
        <v>2000</v>
      </c>
      <c r="E28" s="94"/>
      <c r="F28" s="102">
        <v>2000</v>
      </c>
      <c r="G28" s="109"/>
      <c r="H28" s="118"/>
    </row>
    <row r="29" spans="1:8" ht="15.75" customHeight="1">
      <c r="A29" s="27"/>
      <c r="B29" s="10" t="s">
        <v>20</v>
      </c>
      <c r="C29" s="11">
        <v>4000</v>
      </c>
      <c r="D29" s="4">
        <v>4000</v>
      </c>
      <c r="E29" s="94"/>
      <c r="F29" s="102">
        <v>4000</v>
      </c>
      <c r="G29" s="109"/>
      <c r="H29" s="118"/>
    </row>
    <row r="30" spans="1:8" ht="15.75" customHeight="1">
      <c r="A30" s="27"/>
      <c r="B30" s="10" t="s">
        <v>21</v>
      </c>
      <c r="C30" s="11">
        <v>5000</v>
      </c>
      <c r="D30" s="4">
        <v>5000</v>
      </c>
      <c r="E30" s="94"/>
      <c r="F30" s="102">
        <v>5000</v>
      </c>
      <c r="G30" s="112"/>
      <c r="H30" s="118"/>
    </row>
    <row r="31" spans="1:8" ht="15.75" customHeight="1">
      <c r="A31" s="27"/>
      <c r="B31" s="10" t="s">
        <v>22</v>
      </c>
      <c r="C31" s="11">
        <v>1500</v>
      </c>
      <c r="D31" s="4">
        <v>1500</v>
      </c>
      <c r="E31" s="95">
        <f>SUM(D25:D30)</f>
        <v>34500</v>
      </c>
      <c r="F31" s="102">
        <v>1500</v>
      </c>
      <c r="G31" s="111">
        <f>SUM(F25:F31)</f>
        <v>36000</v>
      </c>
      <c r="H31" s="118">
        <f>G31</f>
        <v>36000</v>
      </c>
    </row>
    <row r="32" spans="1:8" ht="15.75" customHeight="1">
      <c r="A32" s="21">
        <v>6</v>
      </c>
      <c r="B32" s="1" t="s">
        <v>23</v>
      </c>
      <c r="C32" s="3" t="s">
        <v>24</v>
      </c>
      <c r="D32" s="4">
        <v>15000</v>
      </c>
      <c r="E32" s="94"/>
      <c r="F32" s="102">
        <v>15000</v>
      </c>
      <c r="G32" s="111">
        <f>F32</f>
        <v>15000</v>
      </c>
      <c r="H32" s="118">
        <f>G32</f>
        <v>15000</v>
      </c>
    </row>
    <row r="33" spans="1:8" ht="15.75" customHeight="1">
      <c r="A33" s="28">
        <v>7</v>
      </c>
      <c r="B33" s="13" t="s">
        <v>25</v>
      </c>
      <c r="C33" s="3" t="s">
        <v>26</v>
      </c>
      <c r="D33" s="4">
        <v>8000</v>
      </c>
      <c r="E33" s="94"/>
      <c r="F33" s="102">
        <v>0</v>
      </c>
      <c r="G33" s="111">
        <f>F33</f>
        <v>0</v>
      </c>
      <c r="H33" s="118"/>
    </row>
    <row r="34" spans="1:8" ht="15.75" customHeight="1">
      <c r="A34" s="21">
        <v>8</v>
      </c>
      <c r="B34" s="1" t="s">
        <v>27</v>
      </c>
      <c r="C34" s="7"/>
      <c r="D34" s="4">
        <v>8000</v>
      </c>
      <c r="E34" s="94"/>
      <c r="F34" s="102">
        <v>0</v>
      </c>
      <c r="G34" s="111">
        <f>F34</f>
        <v>0</v>
      </c>
      <c r="H34" s="118"/>
    </row>
    <row r="35" spans="1:8" ht="15.75" customHeight="1">
      <c r="A35" s="21">
        <v>9</v>
      </c>
      <c r="B35" s="1" t="s">
        <v>28</v>
      </c>
      <c r="C35" s="3" t="s">
        <v>29</v>
      </c>
      <c r="D35" s="4">
        <v>15000</v>
      </c>
      <c r="E35" s="95">
        <v>15000</v>
      </c>
      <c r="F35" s="102">
        <v>15000</v>
      </c>
      <c r="G35" s="111">
        <f>F35</f>
        <v>15000</v>
      </c>
      <c r="H35" s="118">
        <f>G35</f>
        <v>15000</v>
      </c>
    </row>
    <row r="36" spans="1:8" ht="15.75" customHeight="1">
      <c r="A36" s="29">
        <v>10</v>
      </c>
      <c r="B36" s="1" t="s">
        <v>30</v>
      </c>
      <c r="C36" s="7"/>
      <c r="D36" s="4">
        <v>15000</v>
      </c>
      <c r="E36" s="95">
        <v>15000</v>
      </c>
      <c r="F36" s="102">
        <v>15000</v>
      </c>
      <c r="G36" s="111">
        <f>F36</f>
        <v>15000</v>
      </c>
      <c r="H36" s="118">
        <f>G36</f>
        <v>15000</v>
      </c>
    </row>
    <row r="37" spans="1:8" ht="15.75" customHeight="1">
      <c r="A37" s="29">
        <v>11</v>
      </c>
      <c r="B37" s="1" t="s">
        <v>31</v>
      </c>
      <c r="C37" s="7"/>
      <c r="D37" s="4">
        <v>15000</v>
      </c>
      <c r="E37" s="95">
        <v>15000</v>
      </c>
      <c r="F37" s="102">
        <v>15000</v>
      </c>
      <c r="G37" s="111">
        <f>F37</f>
        <v>15000</v>
      </c>
      <c r="H37" s="118">
        <f>G37</f>
        <v>15000</v>
      </c>
    </row>
    <row r="38" spans="1:8" ht="15.75" customHeight="1" thickBot="1">
      <c r="A38" s="84"/>
      <c r="B38" s="85"/>
      <c r="C38" s="86"/>
      <c r="D38" s="87"/>
      <c r="E38" s="98"/>
      <c r="F38" s="102"/>
      <c r="G38" s="109"/>
      <c r="H38" s="118"/>
    </row>
    <row r="39" spans="1:8" ht="15.75" customHeight="1" thickBot="1">
      <c r="A39" s="88"/>
      <c r="B39" s="89" t="s">
        <v>32</v>
      </c>
      <c r="C39" s="90" t="s">
        <v>4</v>
      </c>
      <c r="D39" s="91"/>
      <c r="E39" s="99">
        <f>SUM(E6:E38)</f>
        <v>1246475</v>
      </c>
      <c r="F39" s="105"/>
      <c r="G39" s="113">
        <f>SUM(G6:G38)</f>
        <v>1196331</v>
      </c>
      <c r="H39" s="115">
        <f>SUM(H5:H38)</f>
        <v>470532</v>
      </c>
    </row>
    <row r="40" spans="1:8" ht="15.75" customHeight="1" thickBot="1">
      <c r="A40" s="35"/>
      <c r="B40" s="59" t="s">
        <v>55</v>
      </c>
      <c r="C40" s="60"/>
      <c r="D40" s="60"/>
      <c r="E40" s="92"/>
      <c r="F40" s="106" t="s">
        <v>61</v>
      </c>
      <c r="G40" s="114"/>
      <c r="H40" s="116" t="s">
        <v>63</v>
      </c>
    </row>
    <row r="41" spans="1:8" ht="15.75" customHeight="1">
      <c r="A41" s="15"/>
      <c r="B41" s="16"/>
      <c r="C41" s="16"/>
      <c r="D41" s="80"/>
      <c r="E41" s="81"/>
      <c r="F41" s="77"/>
      <c r="G41" s="72"/>
      <c r="H41" s="73"/>
    </row>
    <row r="42" spans="1:7" ht="15.75" customHeight="1">
      <c r="A42" s="15"/>
      <c r="B42" s="16"/>
      <c r="C42" s="16"/>
      <c r="D42" s="82"/>
      <c r="E42" s="83"/>
      <c r="F42" s="75"/>
      <c r="G42" s="72"/>
    </row>
    <row r="43" spans="1:7" ht="15.75" customHeight="1">
      <c r="A43" s="17"/>
      <c r="B43" s="17"/>
      <c r="C43" s="18"/>
      <c r="D43" s="82"/>
      <c r="E43" s="83"/>
      <c r="F43" s="76"/>
      <c r="G43" s="72"/>
    </row>
    <row r="44" spans="1:7" ht="15.75" customHeight="1">
      <c r="A44" s="16"/>
      <c r="B44" s="16"/>
      <c r="C44" s="16"/>
      <c r="D44" s="82"/>
      <c r="E44" s="83"/>
      <c r="F44" s="76"/>
      <c r="G44" s="72"/>
    </row>
    <row r="45" spans="4:7" ht="13.5">
      <c r="D45" s="82"/>
      <c r="E45" s="83"/>
      <c r="F45" s="76"/>
      <c r="G45" s="72"/>
    </row>
  </sheetData>
  <sheetProtection/>
  <mergeCells count="6">
    <mergeCell ref="A2:E2"/>
    <mergeCell ref="B40:E40"/>
    <mergeCell ref="D41:D45"/>
    <mergeCell ref="E41:E45"/>
    <mergeCell ref="A1:G1"/>
    <mergeCell ref="F40:G40"/>
  </mergeCells>
  <printOptions/>
  <pageMargins left="0.35" right="0.23" top="0.94" bottom="0.75" header="0.3" footer="0.3"/>
  <pageSetup orientation="portrait"/>
</worksheet>
</file>

<file path=xl/worksheets/sheet2.xml><?xml version="1.0" encoding="utf-8"?>
<worksheet xmlns="http://schemas.openxmlformats.org/spreadsheetml/2006/main" xmlns:r="http://schemas.openxmlformats.org/officeDocument/2006/relationships">
  <dimension ref="A1:F44"/>
  <sheetViews>
    <sheetView workbookViewId="0" topLeftCell="A1">
      <selection activeCell="B14" sqref="B14"/>
    </sheetView>
  </sheetViews>
  <sheetFormatPr defaultColWidth="8.8515625" defaultRowHeight="15"/>
  <cols>
    <col min="1" max="1" width="7.421875" style="0" customWidth="1"/>
    <col min="2" max="2" width="35.140625" style="0" customWidth="1"/>
    <col min="3" max="3" width="15.7109375" style="0" customWidth="1"/>
    <col min="4" max="4" width="19.8515625" style="0" customWidth="1"/>
    <col min="5" max="5" width="22.421875" style="0" customWidth="1"/>
    <col min="6" max="6" width="20.8515625" style="0" customWidth="1"/>
  </cols>
  <sheetData>
    <row r="1" spans="1:5" ht="19.5" customHeight="1" thickBot="1">
      <c r="A1" s="63" t="s">
        <v>54</v>
      </c>
      <c r="B1" s="64"/>
      <c r="C1" s="64"/>
      <c r="D1" s="64"/>
      <c r="E1" s="65"/>
    </row>
    <row r="2" spans="1:5" ht="8.25" customHeight="1" thickBot="1">
      <c r="A2" s="37"/>
      <c r="B2" s="38"/>
      <c r="C2" s="39"/>
      <c r="D2" s="39"/>
      <c r="E2" s="40"/>
    </row>
    <row r="3" spans="1:5" ht="24" customHeight="1" thickBot="1">
      <c r="A3" s="44" t="s">
        <v>0</v>
      </c>
      <c r="B3" s="45" t="s">
        <v>1</v>
      </c>
      <c r="C3" s="46" t="s">
        <v>2</v>
      </c>
      <c r="D3" s="46" t="s">
        <v>3</v>
      </c>
      <c r="E3" s="47" t="s">
        <v>4</v>
      </c>
    </row>
    <row r="4" spans="1:5" ht="15.75" customHeight="1">
      <c r="A4" s="41">
        <v>1</v>
      </c>
      <c r="B4" s="42" t="s">
        <v>5</v>
      </c>
      <c r="C4" s="20"/>
      <c r="D4" s="20"/>
      <c r="E4" s="43"/>
    </row>
    <row r="5" spans="1:5" ht="15.75" customHeight="1">
      <c r="A5" s="21"/>
      <c r="B5" s="2" t="s">
        <v>34</v>
      </c>
      <c r="C5" s="3" t="s">
        <v>33</v>
      </c>
      <c r="D5" s="4">
        <f>12*2750*12</f>
        <v>396000</v>
      </c>
      <c r="E5" s="22"/>
    </row>
    <row r="6" spans="1:5" ht="15.75" customHeight="1">
      <c r="A6" s="21"/>
      <c r="B6" s="2" t="s">
        <v>35</v>
      </c>
      <c r="C6" s="3" t="s">
        <v>36</v>
      </c>
      <c r="D6" s="4">
        <f>4*2000*12</f>
        <v>96000</v>
      </c>
      <c r="E6" s="22"/>
    </row>
    <row r="7" spans="1:5" ht="15.75" customHeight="1">
      <c r="A7" s="21"/>
      <c r="B7" s="2" t="s">
        <v>37</v>
      </c>
      <c r="C7" s="3" t="s">
        <v>42</v>
      </c>
      <c r="D7" s="4">
        <f>5150*12</f>
        <v>61800</v>
      </c>
      <c r="E7" s="22"/>
    </row>
    <row r="8" spans="1:5" ht="15.75" customHeight="1">
      <c r="A8" s="21"/>
      <c r="B8" s="2" t="s">
        <v>38</v>
      </c>
      <c r="C8" s="3" t="s">
        <v>42</v>
      </c>
      <c r="D8" s="4">
        <f>5150*12</f>
        <v>61800</v>
      </c>
      <c r="E8" s="22"/>
    </row>
    <row r="9" spans="1:5" ht="15.75" customHeight="1">
      <c r="A9" s="21"/>
      <c r="B9" s="5" t="s">
        <v>39</v>
      </c>
      <c r="C9" s="6" t="s">
        <v>43</v>
      </c>
      <c r="D9" s="36">
        <f>5000*12</f>
        <v>60000</v>
      </c>
      <c r="E9" s="23"/>
    </row>
    <row r="10" spans="1:5" ht="15.75" customHeight="1">
      <c r="A10" s="21"/>
      <c r="B10" s="2" t="s">
        <v>45</v>
      </c>
      <c r="C10" s="3" t="s">
        <v>44</v>
      </c>
      <c r="D10" s="4">
        <f>9500*12</f>
        <v>114000</v>
      </c>
      <c r="E10" s="22"/>
    </row>
    <row r="11" spans="1:5" ht="15.75" customHeight="1">
      <c r="A11" s="24"/>
      <c r="B11" s="2" t="s">
        <v>40</v>
      </c>
      <c r="C11" s="3" t="s">
        <v>42</v>
      </c>
      <c r="D11" s="4">
        <f>5150*12</f>
        <v>61800</v>
      </c>
      <c r="E11" s="22"/>
    </row>
    <row r="12" spans="1:5" ht="15.75" customHeight="1">
      <c r="A12" s="25"/>
      <c r="B12" s="2" t="s">
        <v>41</v>
      </c>
      <c r="C12" s="3" t="s">
        <v>46</v>
      </c>
      <c r="D12" s="4">
        <f>6600*12</f>
        <v>79200</v>
      </c>
      <c r="E12" s="26">
        <f>SUM(D5:D12)</f>
        <v>930600</v>
      </c>
    </row>
    <row r="13" spans="1:5" ht="15.75" customHeight="1">
      <c r="A13" s="21">
        <v>2</v>
      </c>
      <c r="B13" s="1" t="s">
        <v>6</v>
      </c>
      <c r="C13" s="7"/>
      <c r="D13" s="4"/>
      <c r="E13" s="22"/>
    </row>
    <row r="14" spans="1:5" ht="15.75" customHeight="1">
      <c r="A14" s="21"/>
      <c r="B14" s="1" t="s">
        <v>47</v>
      </c>
      <c r="C14" s="3" t="s">
        <v>48</v>
      </c>
      <c r="D14" s="4">
        <f>575*185</f>
        <v>106375</v>
      </c>
      <c r="E14" s="26">
        <f>+D14</f>
        <v>106375</v>
      </c>
    </row>
    <row r="15" spans="1:5" ht="15.75" customHeight="1">
      <c r="A15" s="21">
        <v>3</v>
      </c>
      <c r="B15" s="8" t="s">
        <v>7</v>
      </c>
      <c r="C15" s="7"/>
      <c r="D15" s="4"/>
      <c r="E15" s="22"/>
    </row>
    <row r="16" spans="1:5" ht="15.75" customHeight="1">
      <c r="A16" s="21"/>
      <c r="B16" s="9" t="s">
        <v>8</v>
      </c>
      <c r="C16" s="3" t="s">
        <v>9</v>
      </c>
      <c r="D16" s="4">
        <f>2500*8</f>
        <v>20000</v>
      </c>
      <c r="E16" s="26">
        <f>+D16</f>
        <v>20000</v>
      </c>
    </row>
    <row r="17" spans="1:5" ht="15.75" customHeight="1">
      <c r="A17" s="50">
        <v>4</v>
      </c>
      <c r="B17" s="8" t="s">
        <v>10</v>
      </c>
      <c r="C17" s="51"/>
      <c r="D17" s="52"/>
      <c r="E17" s="53"/>
    </row>
    <row r="18" spans="1:5" ht="15.75" customHeight="1">
      <c r="A18" s="50"/>
      <c r="B18" s="9" t="s">
        <v>11</v>
      </c>
      <c r="C18" s="54" t="s">
        <v>49</v>
      </c>
      <c r="D18" s="52">
        <f>1100*12</f>
        <v>13200</v>
      </c>
      <c r="E18" s="53"/>
    </row>
    <row r="19" spans="1:5" ht="15.75" customHeight="1">
      <c r="A19" s="50"/>
      <c r="B19" s="9" t="s">
        <v>12</v>
      </c>
      <c r="C19" s="54" t="s">
        <v>50</v>
      </c>
      <c r="D19" s="55">
        <f>1650*12</f>
        <v>19800</v>
      </c>
      <c r="E19" s="53"/>
    </row>
    <row r="20" spans="1:5" ht="15.75" customHeight="1">
      <c r="A20" s="50"/>
      <c r="B20" s="9" t="s">
        <v>13</v>
      </c>
      <c r="C20" s="56" t="s">
        <v>51</v>
      </c>
      <c r="D20" s="55">
        <f>3000*12</f>
        <v>36000</v>
      </c>
      <c r="E20" s="53"/>
    </row>
    <row r="21" spans="1:5" ht="15.75" customHeight="1">
      <c r="A21" s="50"/>
      <c r="B21" s="9" t="s">
        <v>14</v>
      </c>
      <c r="C21" s="54" t="s">
        <v>51</v>
      </c>
      <c r="D21" s="55">
        <f>3000*12</f>
        <v>36000</v>
      </c>
      <c r="E21" s="53"/>
    </row>
    <row r="22" spans="1:5" ht="15.75" customHeight="1">
      <c r="A22" s="57"/>
      <c r="B22" s="9" t="s">
        <v>15</v>
      </c>
      <c r="C22" s="51"/>
      <c r="D22" s="52">
        <v>5000</v>
      </c>
      <c r="E22" s="58">
        <f>SUM(D18:D22)</f>
        <v>110000</v>
      </c>
    </row>
    <row r="23" spans="1:5" ht="15.75" customHeight="1">
      <c r="A23" s="21">
        <v>5</v>
      </c>
      <c r="B23" s="1" t="s">
        <v>16</v>
      </c>
      <c r="C23" s="7"/>
      <c r="D23" s="4"/>
      <c r="E23" s="22"/>
    </row>
    <row r="24" spans="1:5" ht="15.75" customHeight="1">
      <c r="A24" s="27"/>
      <c r="B24" s="10" t="s">
        <v>52</v>
      </c>
      <c r="C24" s="3" t="s">
        <v>53</v>
      </c>
      <c r="D24" s="4">
        <f>600*30</f>
        <v>18000</v>
      </c>
      <c r="E24" s="22"/>
    </row>
    <row r="25" spans="1:5" ht="15.75" customHeight="1">
      <c r="A25" s="27"/>
      <c r="B25" s="10" t="s">
        <v>17</v>
      </c>
      <c r="C25" s="11">
        <v>3500</v>
      </c>
      <c r="D25" s="4">
        <v>3500</v>
      </c>
      <c r="E25" s="22"/>
    </row>
    <row r="26" spans="1:5" ht="15.75" customHeight="1">
      <c r="A26" s="27"/>
      <c r="B26" s="10" t="s">
        <v>18</v>
      </c>
      <c r="C26" s="11">
        <v>2000</v>
      </c>
      <c r="D26" s="4">
        <v>2000</v>
      </c>
      <c r="E26" s="22"/>
    </row>
    <row r="27" spans="1:5" ht="15.75" customHeight="1">
      <c r="A27" s="27"/>
      <c r="B27" s="10" t="s">
        <v>19</v>
      </c>
      <c r="C27" s="11">
        <v>2000</v>
      </c>
      <c r="D27" s="4">
        <v>2000</v>
      </c>
      <c r="E27" s="22"/>
    </row>
    <row r="28" spans="1:5" ht="15.75" customHeight="1">
      <c r="A28" s="27"/>
      <c r="B28" s="10" t="s">
        <v>20</v>
      </c>
      <c r="C28" s="11">
        <v>4000</v>
      </c>
      <c r="D28" s="4">
        <v>4000</v>
      </c>
      <c r="E28" s="22"/>
    </row>
    <row r="29" spans="1:6" ht="15.75" customHeight="1">
      <c r="A29" s="27"/>
      <c r="B29" s="10" t="s">
        <v>21</v>
      </c>
      <c r="C29" s="11">
        <v>5000</v>
      </c>
      <c r="D29" s="4">
        <v>5000</v>
      </c>
      <c r="E29" s="22"/>
      <c r="F29" s="12"/>
    </row>
    <row r="30" spans="1:5" ht="15.75" customHeight="1">
      <c r="A30" s="27"/>
      <c r="B30" s="10" t="s">
        <v>22</v>
      </c>
      <c r="C30" s="11">
        <v>1500</v>
      </c>
      <c r="D30" s="4">
        <v>1500</v>
      </c>
      <c r="E30" s="26">
        <f>SUM(D24:D29)</f>
        <v>34500</v>
      </c>
    </row>
    <row r="31" spans="1:5" ht="15.75" customHeight="1">
      <c r="A31" s="21">
        <v>6</v>
      </c>
      <c r="B31" s="1" t="s">
        <v>23</v>
      </c>
      <c r="C31" s="3" t="s">
        <v>24</v>
      </c>
      <c r="D31" s="4">
        <v>15000</v>
      </c>
      <c r="E31" s="22"/>
    </row>
    <row r="32" spans="1:5" ht="15.75" customHeight="1">
      <c r="A32" s="28">
        <v>7</v>
      </c>
      <c r="B32" s="13" t="s">
        <v>25</v>
      </c>
      <c r="C32" s="3" t="s">
        <v>26</v>
      </c>
      <c r="D32" s="4">
        <v>8000</v>
      </c>
      <c r="E32" s="22"/>
    </row>
    <row r="33" spans="1:5" ht="15.75" customHeight="1">
      <c r="A33" s="21">
        <v>8</v>
      </c>
      <c r="B33" s="1" t="s">
        <v>27</v>
      </c>
      <c r="C33" s="7"/>
      <c r="D33" s="4">
        <v>8000</v>
      </c>
      <c r="E33" s="22"/>
    </row>
    <row r="34" spans="1:5" ht="15.75" customHeight="1">
      <c r="A34" s="21">
        <v>9</v>
      </c>
      <c r="B34" s="1" t="s">
        <v>28</v>
      </c>
      <c r="C34" s="3" t="s">
        <v>29</v>
      </c>
      <c r="D34" s="4">
        <v>15000</v>
      </c>
      <c r="E34" s="26">
        <v>15000</v>
      </c>
    </row>
    <row r="35" spans="1:5" ht="15.75" customHeight="1">
      <c r="A35" s="29">
        <v>10</v>
      </c>
      <c r="B35" s="1" t="s">
        <v>30</v>
      </c>
      <c r="C35" s="7"/>
      <c r="D35" s="4">
        <v>15000</v>
      </c>
      <c r="E35" s="26">
        <v>15000</v>
      </c>
    </row>
    <row r="36" spans="1:5" ht="15.75" customHeight="1">
      <c r="A36" s="29">
        <v>11</v>
      </c>
      <c r="B36" s="1" t="s">
        <v>31</v>
      </c>
      <c r="C36" s="7"/>
      <c r="D36" s="4">
        <v>15000</v>
      </c>
      <c r="E36" s="26">
        <v>15000</v>
      </c>
    </row>
    <row r="37" spans="1:5" ht="15.75" customHeight="1">
      <c r="A37" s="29"/>
      <c r="B37" s="14"/>
      <c r="C37" s="7"/>
      <c r="D37" s="4"/>
      <c r="E37" s="22"/>
    </row>
    <row r="38" spans="1:6" ht="15.75" customHeight="1">
      <c r="A38" s="30"/>
      <c r="B38" s="31" t="s">
        <v>32</v>
      </c>
      <c r="C38" s="32" t="s">
        <v>4</v>
      </c>
      <c r="D38" s="33"/>
      <c r="E38" s="34">
        <f>SUM(E5:E37)</f>
        <v>1246475</v>
      </c>
      <c r="F38" s="19"/>
    </row>
    <row r="39" spans="1:5" ht="15.75" customHeight="1" thickBot="1">
      <c r="A39" s="35"/>
      <c r="B39" s="59" t="s">
        <v>55</v>
      </c>
      <c r="C39" s="60"/>
      <c r="D39" s="61"/>
      <c r="E39" s="62"/>
    </row>
    <row r="40" spans="1:5" ht="15.75" customHeight="1">
      <c r="A40" s="15"/>
      <c r="B40" s="16"/>
      <c r="C40" s="16"/>
      <c r="D40" s="66" t="s">
        <v>56</v>
      </c>
      <c r="E40" s="68">
        <v>1159222</v>
      </c>
    </row>
    <row r="41" spans="1:5" ht="15.75" customHeight="1">
      <c r="A41" s="15"/>
      <c r="B41" s="16"/>
      <c r="C41" s="16"/>
      <c r="D41" s="67"/>
      <c r="E41" s="69"/>
    </row>
    <row r="42" spans="1:5" ht="15.75" customHeight="1">
      <c r="A42" s="17"/>
      <c r="B42" s="17"/>
      <c r="C42" s="18"/>
      <c r="D42" s="67"/>
      <c r="E42" s="69"/>
    </row>
    <row r="43" spans="1:5" ht="15.75" customHeight="1">
      <c r="A43" s="16"/>
      <c r="B43" s="16"/>
      <c r="C43" s="16"/>
      <c r="D43" s="67"/>
      <c r="E43" s="69"/>
    </row>
    <row r="44" spans="4:5" ht="13.5">
      <c r="D44" s="67"/>
      <c r="E44" s="70"/>
    </row>
  </sheetData>
  <sheetProtection/>
  <mergeCells count="4">
    <mergeCell ref="B39:E39"/>
    <mergeCell ref="A1:E1"/>
    <mergeCell ref="D40:D44"/>
    <mergeCell ref="E40:E44"/>
  </mergeCells>
  <printOptions/>
  <pageMargins left="0.35" right="0.23" top="0.94" bottom="0.75" header="0.3" footer="0.3"/>
  <pageSetup orientation="portrait"/>
</worksheet>
</file>

<file path=xl/worksheets/sheet3.xml><?xml version="1.0" encoding="utf-8"?>
<worksheet xmlns="http://schemas.openxmlformats.org/spreadsheetml/2006/main" xmlns:r="http://schemas.openxmlformats.org/officeDocument/2006/relationships">
  <dimension ref="A1:M31"/>
  <sheetViews>
    <sheetView workbookViewId="0" topLeftCell="A1">
      <selection activeCell="A1" sqref="A1:M31"/>
    </sheetView>
  </sheetViews>
  <sheetFormatPr defaultColWidth="11.421875" defaultRowHeight="15"/>
  <sheetData>
    <row r="1" spans="1:13" ht="13.5">
      <c r="A1" s="71" t="s">
        <v>57</v>
      </c>
      <c r="B1" s="71"/>
      <c r="C1" s="71"/>
      <c r="D1" s="71"/>
      <c r="E1" s="71"/>
      <c r="F1" s="71"/>
      <c r="G1" s="71"/>
      <c r="H1" s="71"/>
      <c r="I1" s="71"/>
      <c r="J1" s="71"/>
      <c r="K1" s="71"/>
      <c r="L1" s="71"/>
      <c r="M1" s="71"/>
    </row>
    <row r="2" spans="1:13" ht="13.5">
      <c r="A2" s="71"/>
      <c r="B2" s="71"/>
      <c r="C2" s="71"/>
      <c r="D2" s="71"/>
      <c r="E2" s="71"/>
      <c r="F2" s="71"/>
      <c r="G2" s="71"/>
      <c r="H2" s="71"/>
      <c r="I2" s="71"/>
      <c r="J2" s="71"/>
      <c r="K2" s="71"/>
      <c r="L2" s="71"/>
      <c r="M2" s="71"/>
    </row>
    <row r="3" spans="1:13" ht="13.5">
      <c r="A3" s="71"/>
      <c r="B3" s="71"/>
      <c r="C3" s="71"/>
      <c r="D3" s="71"/>
      <c r="E3" s="71"/>
      <c r="F3" s="71"/>
      <c r="G3" s="71"/>
      <c r="H3" s="71"/>
      <c r="I3" s="71"/>
      <c r="J3" s="71"/>
      <c r="K3" s="71"/>
      <c r="L3" s="71"/>
      <c r="M3" s="71"/>
    </row>
    <row r="4" spans="1:13" ht="13.5">
      <c r="A4" s="71"/>
      <c r="B4" s="71"/>
      <c r="C4" s="71"/>
      <c r="D4" s="71"/>
      <c r="E4" s="71"/>
      <c r="F4" s="71"/>
      <c r="G4" s="71"/>
      <c r="H4" s="71"/>
      <c r="I4" s="71"/>
      <c r="J4" s="71"/>
      <c r="K4" s="71"/>
      <c r="L4" s="71"/>
      <c r="M4" s="71"/>
    </row>
    <row r="5" spans="1:13" ht="13.5">
      <c r="A5" s="71"/>
      <c r="B5" s="71"/>
      <c r="C5" s="71"/>
      <c r="D5" s="71"/>
      <c r="E5" s="71"/>
      <c r="F5" s="71"/>
      <c r="G5" s="71"/>
      <c r="H5" s="71"/>
      <c r="I5" s="71"/>
      <c r="J5" s="71"/>
      <c r="K5" s="71"/>
      <c r="L5" s="71"/>
      <c r="M5" s="71"/>
    </row>
    <row r="6" spans="1:13" ht="13.5">
      <c r="A6" s="71"/>
      <c r="B6" s="71"/>
      <c r="C6" s="71"/>
      <c r="D6" s="71"/>
      <c r="E6" s="71"/>
      <c r="F6" s="71"/>
      <c r="G6" s="71"/>
      <c r="H6" s="71"/>
      <c r="I6" s="71"/>
      <c r="J6" s="71"/>
      <c r="K6" s="71"/>
      <c r="L6" s="71"/>
      <c r="M6" s="71"/>
    </row>
    <row r="7" spans="1:13" ht="13.5">
      <c r="A7" s="71"/>
      <c r="B7" s="71"/>
      <c r="C7" s="71"/>
      <c r="D7" s="71"/>
      <c r="E7" s="71"/>
      <c r="F7" s="71"/>
      <c r="G7" s="71"/>
      <c r="H7" s="71"/>
      <c r="I7" s="71"/>
      <c r="J7" s="71"/>
      <c r="K7" s="71"/>
      <c r="L7" s="71"/>
      <c r="M7" s="71"/>
    </row>
    <row r="8" spans="1:13" ht="13.5">
      <c r="A8" s="71"/>
      <c r="B8" s="71"/>
      <c r="C8" s="71"/>
      <c r="D8" s="71"/>
      <c r="E8" s="71"/>
      <c r="F8" s="71"/>
      <c r="G8" s="71"/>
      <c r="H8" s="71"/>
      <c r="I8" s="71"/>
      <c r="J8" s="71"/>
      <c r="K8" s="71"/>
      <c r="L8" s="71"/>
      <c r="M8" s="71"/>
    </row>
    <row r="9" spans="1:13" ht="13.5">
      <c r="A9" s="71"/>
      <c r="B9" s="71"/>
      <c r="C9" s="71"/>
      <c r="D9" s="71"/>
      <c r="E9" s="71"/>
      <c r="F9" s="71"/>
      <c r="G9" s="71"/>
      <c r="H9" s="71"/>
      <c r="I9" s="71"/>
      <c r="J9" s="71"/>
      <c r="K9" s="71"/>
      <c r="L9" s="71"/>
      <c r="M9" s="71"/>
    </row>
    <row r="10" spans="1:13" ht="13.5">
      <c r="A10" s="71"/>
      <c r="B10" s="71"/>
      <c r="C10" s="71"/>
      <c r="D10" s="71"/>
      <c r="E10" s="71"/>
      <c r="F10" s="71"/>
      <c r="G10" s="71"/>
      <c r="H10" s="71"/>
      <c r="I10" s="71"/>
      <c r="J10" s="71"/>
      <c r="K10" s="71"/>
      <c r="L10" s="71"/>
      <c r="M10" s="71"/>
    </row>
    <row r="11" spans="1:13" ht="13.5">
      <c r="A11" s="71"/>
      <c r="B11" s="71"/>
      <c r="C11" s="71"/>
      <c r="D11" s="71"/>
      <c r="E11" s="71"/>
      <c r="F11" s="71"/>
      <c r="G11" s="71"/>
      <c r="H11" s="71"/>
      <c r="I11" s="71"/>
      <c r="J11" s="71"/>
      <c r="K11" s="71"/>
      <c r="L11" s="71"/>
      <c r="M11" s="71"/>
    </row>
    <row r="12" spans="1:13" ht="13.5">
      <c r="A12" s="71"/>
      <c r="B12" s="71"/>
      <c r="C12" s="71"/>
      <c r="D12" s="71"/>
      <c r="E12" s="71"/>
      <c r="F12" s="71"/>
      <c r="G12" s="71"/>
      <c r="H12" s="71"/>
      <c r="I12" s="71"/>
      <c r="J12" s="71"/>
      <c r="K12" s="71"/>
      <c r="L12" s="71"/>
      <c r="M12" s="71"/>
    </row>
    <row r="13" spans="1:13" ht="13.5">
      <c r="A13" s="71"/>
      <c r="B13" s="71"/>
      <c r="C13" s="71"/>
      <c r="D13" s="71"/>
      <c r="E13" s="71"/>
      <c r="F13" s="71"/>
      <c r="G13" s="71"/>
      <c r="H13" s="71"/>
      <c r="I13" s="71"/>
      <c r="J13" s="71"/>
      <c r="K13" s="71"/>
      <c r="L13" s="71"/>
      <c r="M13" s="71"/>
    </row>
    <row r="14" spans="1:13" ht="13.5">
      <c r="A14" s="71"/>
      <c r="B14" s="71"/>
      <c r="C14" s="71"/>
      <c r="D14" s="71"/>
      <c r="E14" s="71"/>
      <c r="F14" s="71"/>
      <c r="G14" s="71"/>
      <c r="H14" s="71"/>
      <c r="I14" s="71"/>
      <c r="J14" s="71"/>
      <c r="K14" s="71"/>
      <c r="L14" s="71"/>
      <c r="M14" s="71"/>
    </row>
    <row r="15" spans="1:13" ht="13.5">
      <c r="A15" s="71"/>
      <c r="B15" s="71"/>
      <c r="C15" s="71"/>
      <c r="D15" s="71"/>
      <c r="E15" s="71"/>
      <c r="F15" s="71"/>
      <c r="G15" s="71"/>
      <c r="H15" s="71"/>
      <c r="I15" s="71"/>
      <c r="J15" s="71"/>
      <c r="K15" s="71"/>
      <c r="L15" s="71"/>
      <c r="M15" s="71"/>
    </row>
    <row r="16" spans="1:13" ht="13.5">
      <c r="A16" s="71"/>
      <c r="B16" s="71"/>
      <c r="C16" s="71"/>
      <c r="D16" s="71"/>
      <c r="E16" s="71"/>
      <c r="F16" s="71"/>
      <c r="G16" s="71"/>
      <c r="H16" s="71"/>
      <c r="I16" s="71"/>
      <c r="J16" s="71"/>
      <c r="K16" s="71"/>
      <c r="L16" s="71"/>
      <c r="M16" s="71"/>
    </row>
    <row r="17" spans="1:13" ht="13.5">
      <c r="A17" s="71"/>
      <c r="B17" s="71"/>
      <c r="C17" s="71"/>
      <c r="D17" s="71"/>
      <c r="E17" s="71"/>
      <c r="F17" s="71"/>
      <c r="G17" s="71"/>
      <c r="H17" s="71"/>
      <c r="I17" s="71"/>
      <c r="J17" s="71"/>
      <c r="K17" s="71"/>
      <c r="L17" s="71"/>
      <c r="M17" s="71"/>
    </row>
    <row r="18" spans="1:13" ht="13.5">
      <c r="A18" s="71"/>
      <c r="B18" s="71"/>
      <c r="C18" s="71"/>
      <c r="D18" s="71"/>
      <c r="E18" s="71"/>
      <c r="F18" s="71"/>
      <c r="G18" s="71"/>
      <c r="H18" s="71"/>
      <c r="I18" s="71"/>
      <c r="J18" s="71"/>
      <c r="K18" s="71"/>
      <c r="L18" s="71"/>
      <c r="M18" s="71"/>
    </row>
    <row r="19" spans="1:13" ht="13.5">
      <c r="A19" s="71"/>
      <c r="B19" s="71"/>
      <c r="C19" s="71"/>
      <c r="D19" s="71"/>
      <c r="E19" s="71"/>
      <c r="F19" s="71"/>
      <c r="G19" s="71"/>
      <c r="H19" s="71"/>
      <c r="I19" s="71"/>
      <c r="J19" s="71"/>
      <c r="K19" s="71"/>
      <c r="L19" s="71"/>
      <c r="M19" s="71"/>
    </row>
    <row r="20" spans="1:13" ht="13.5">
      <c r="A20" s="71"/>
      <c r="B20" s="71"/>
      <c r="C20" s="71"/>
      <c r="D20" s="71"/>
      <c r="E20" s="71"/>
      <c r="F20" s="71"/>
      <c r="G20" s="71"/>
      <c r="H20" s="71"/>
      <c r="I20" s="71"/>
      <c r="J20" s="71"/>
      <c r="K20" s="71"/>
      <c r="L20" s="71"/>
      <c r="M20" s="71"/>
    </row>
    <row r="21" spans="1:13" ht="13.5">
      <c r="A21" s="71"/>
      <c r="B21" s="71"/>
      <c r="C21" s="71"/>
      <c r="D21" s="71"/>
      <c r="E21" s="71"/>
      <c r="F21" s="71"/>
      <c r="G21" s="71"/>
      <c r="H21" s="71"/>
      <c r="I21" s="71"/>
      <c r="J21" s="71"/>
      <c r="K21" s="71"/>
      <c r="L21" s="71"/>
      <c r="M21" s="71"/>
    </row>
    <row r="22" spans="1:13" ht="13.5">
      <c r="A22" s="71"/>
      <c r="B22" s="71"/>
      <c r="C22" s="71"/>
      <c r="D22" s="71"/>
      <c r="E22" s="71"/>
      <c r="F22" s="71"/>
      <c r="G22" s="71"/>
      <c r="H22" s="71"/>
      <c r="I22" s="71"/>
      <c r="J22" s="71"/>
      <c r="K22" s="71"/>
      <c r="L22" s="71"/>
      <c r="M22" s="71"/>
    </row>
    <row r="23" spans="1:13" ht="13.5">
      <c r="A23" s="71"/>
      <c r="B23" s="71"/>
      <c r="C23" s="71"/>
      <c r="D23" s="71"/>
      <c r="E23" s="71"/>
      <c r="F23" s="71"/>
      <c r="G23" s="71"/>
      <c r="H23" s="71"/>
      <c r="I23" s="71"/>
      <c r="J23" s="71"/>
      <c r="K23" s="71"/>
      <c r="L23" s="71"/>
      <c r="M23" s="71"/>
    </row>
    <row r="24" spans="1:13" ht="13.5">
      <c r="A24" s="71"/>
      <c r="B24" s="71"/>
      <c r="C24" s="71"/>
      <c r="D24" s="71"/>
      <c r="E24" s="71"/>
      <c r="F24" s="71"/>
      <c r="G24" s="71"/>
      <c r="H24" s="71"/>
      <c r="I24" s="71"/>
      <c r="J24" s="71"/>
      <c r="K24" s="71"/>
      <c r="L24" s="71"/>
      <c r="M24" s="71"/>
    </row>
    <row r="25" spans="1:13" ht="13.5">
      <c r="A25" s="71"/>
      <c r="B25" s="71"/>
      <c r="C25" s="71"/>
      <c r="D25" s="71"/>
      <c r="E25" s="71"/>
      <c r="F25" s="71"/>
      <c r="G25" s="71"/>
      <c r="H25" s="71"/>
      <c r="I25" s="71"/>
      <c r="J25" s="71"/>
      <c r="K25" s="71"/>
      <c r="L25" s="71"/>
      <c r="M25" s="71"/>
    </row>
    <row r="26" spans="1:13" ht="13.5">
      <c r="A26" s="71"/>
      <c r="B26" s="71"/>
      <c r="C26" s="71"/>
      <c r="D26" s="71"/>
      <c r="E26" s="71"/>
      <c r="F26" s="71"/>
      <c r="G26" s="71"/>
      <c r="H26" s="71"/>
      <c r="I26" s="71"/>
      <c r="J26" s="71"/>
      <c r="K26" s="71"/>
      <c r="L26" s="71"/>
      <c r="M26" s="71"/>
    </row>
    <row r="27" spans="1:13" ht="13.5">
      <c r="A27" s="71"/>
      <c r="B27" s="71"/>
      <c r="C27" s="71"/>
      <c r="D27" s="71"/>
      <c r="E27" s="71"/>
      <c r="F27" s="71"/>
      <c r="G27" s="71"/>
      <c r="H27" s="71"/>
      <c r="I27" s="71"/>
      <c r="J27" s="71"/>
      <c r="K27" s="71"/>
      <c r="L27" s="71"/>
      <c r="M27" s="71"/>
    </row>
    <row r="28" spans="1:13" ht="13.5">
      <c r="A28" s="71"/>
      <c r="B28" s="71"/>
      <c r="C28" s="71"/>
      <c r="D28" s="71"/>
      <c r="E28" s="71"/>
      <c r="F28" s="71"/>
      <c r="G28" s="71"/>
      <c r="H28" s="71"/>
      <c r="I28" s="71"/>
      <c r="J28" s="71"/>
      <c r="K28" s="71"/>
      <c r="L28" s="71"/>
      <c r="M28" s="71"/>
    </row>
    <row r="29" spans="1:13" ht="13.5">
      <c r="A29" s="71"/>
      <c r="B29" s="71"/>
      <c r="C29" s="71"/>
      <c r="D29" s="71"/>
      <c r="E29" s="71"/>
      <c r="F29" s="71"/>
      <c r="G29" s="71"/>
      <c r="H29" s="71"/>
      <c r="I29" s="71"/>
      <c r="J29" s="71"/>
      <c r="K29" s="71"/>
      <c r="L29" s="71"/>
      <c r="M29" s="71"/>
    </row>
    <row r="30" spans="1:13" ht="13.5">
      <c r="A30" s="71"/>
      <c r="B30" s="71"/>
      <c r="C30" s="71"/>
      <c r="D30" s="71"/>
      <c r="E30" s="71"/>
      <c r="F30" s="71"/>
      <c r="G30" s="71"/>
      <c r="H30" s="71"/>
      <c r="I30" s="71"/>
      <c r="J30" s="71"/>
      <c r="K30" s="71"/>
      <c r="L30" s="71"/>
      <c r="M30" s="71"/>
    </row>
    <row r="31" spans="1:13" ht="13.5">
      <c r="A31" s="71"/>
      <c r="B31" s="71"/>
      <c r="C31" s="71"/>
      <c r="D31" s="71"/>
      <c r="E31" s="71"/>
      <c r="F31" s="71"/>
      <c r="G31" s="71"/>
      <c r="H31" s="71"/>
      <c r="I31" s="71"/>
      <c r="J31" s="71"/>
      <c r="K31" s="71"/>
      <c r="L31" s="71"/>
      <c r="M31" s="71"/>
    </row>
  </sheetData>
  <sheetProtection/>
  <mergeCells count="1">
    <mergeCell ref="A1:M3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Gramya</dc:creator>
  <cp:keywords/>
  <dc:description/>
  <cp:lastModifiedBy>C D</cp:lastModifiedBy>
  <cp:lastPrinted>2012-03-09T15:37:11Z</cp:lastPrinted>
  <dcterms:created xsi:type="dcterms:W3CDTF">2012-03-09T14:44:01Z</dcterms:created>
  <dcterms:modified xsi:type="dcterms:W3CDTF">2012-04-19T19:52:00Z</dcterms:modified>
  <cp:category/>
  <cp:version/>
  <cp:contentType/>
  <cp:contentStatus/>
</cp:coreProperties>
</file>