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athak\Desktop\"/>
    </mc:Choice>
  </mc:AlternateContent>
  <bookViews>
    <workbookView xWindow="0" yWindow="0" windowWidth="25200" windowHeight="11985"/>
  </bookViews>
  <sheets>
    <sheet name="Budget" sheetId="1" r:id="rId1"/>
  </sheets>
  <calcPr calcId="152511"/>
</workbook>
</file>

<file path=xl/calcChain.xml><?xml version="1.0" encoding="utf-8"?>
<calcChain xmlns="http://schemas.openxmlformats.org/spreadsheetml/2006/main">
  <c r="L61" i="1" l="1"/>
  <c r="N61" i="1" s="1"/>
  <c r="L43" i="1"/>
  <c r="N43" i="1" s="1"/>
  <c r="L42" i="1"/>
  <c r="N42" i="1" s="1"/>
  <c r="L41" i="1"/>
  <c r="N41" i="1" s="1"/>
  <c r="L40" i="1"/>
  <c r="N40" i="1" s="1"/>
  <c r="F61" i="1"/>
  <c r="H61" i="1"/>
  <c r="F43" i="1"/>
  <c r="H43" i="1"/>
  <c r="F42" i="1"/>
  <c r="H42" i="1"/>
  <c r="F41" i="1"/>
  <c r="H41" i="1" s="1"/>
  <c r="F40" i="1"/>
  <c r="H40" i="1"/>
  <c r="M76" i="1"/>
  <c r="G76" i="1"/>
  <c r="M71" i="1"/>
  <c r="G71" i="1"/>
  <c r="M25" i="1"/>
  <c r="M77" i="1"/>
  <c r="G25" i="1"/>
  <c r="G27" i="1"/>
  <c r="G77" i="1" s="1"/>
  <c r="L73" i="1"/>
  <c r="L69" i="1"/>
  <c r="N69" i="1" s="1"/>
  <c r="L68" i="1"/>
  <c r="N68" i="1"/>
  <c r="L67" i="1"/>
  <c r="N67" i="1" s="1"/>
  <c r="L66" i="1"/>
  <c r="N66" i="1" s="1"/>
  <c r="L65" i="1"/>
  <c r="N65" i="1" s="1"/>
  <c r="F69" i="1"/>
  <c r="H69" i="1"/>
  <c r="F68" i="1"/>
  <c r="H68" i="1" s="1"/>
  <c r="F67" i="1"/>
  <c r="H67" i="1" s="1"/>
  <c r="F66" i="1"/>
  <c r="H66" i="1" s="1"/>
  <c r="F65" i="1"/>
  <c r="H65" i="1"/>
  <c r="L23" i="1"/>
  <c r="N23" i="1" s="1"/>
  <c r="F23" i="1"/>
  <c r="H23" i="1" s="1"/>
  <c r="L14" i="1"/>
  <c r="N14" i="1" s="1"/>
  <c r="F14" i="1"/>
  <c r="H14" i="1" s="1"/>
  <c r="L10" i="1"/>
  <c r="N10" i="1" s="1"/>
  <c r="F10" i="1"/>
  <c r="H10" i="1"/>
  <c r="L19" i="1"/>
  <c r="N19" i="1" s="1"/>
  <c r="L18" i="1"/>
  <c r="F19" i="1"/>
  <c r="H19" i="1" s="1"/>
  <c r="F18" i="1"/>
  <c r="H18" i="1" s="1"/>
  <c r="L75" i="1"/>
  <c r="N75" i="1" s="1"/>
  <c r="N76" i="1" s="1"/>
  <c r="L74" i="1"/>
  <c r="N74" i="1"/>
  <c r="L62" i="1"/>
  <c r="N62" i="1"/>
  <c r="L60" i="1"/>
  <c r="N60" i="1"/>
  <c r="L59" i="1"/>
  <c r="L56" i="1"/>
  <c r="N56" i="1"/>
  <c r="L55" i="1"/>
  <c r="N55" i="1" s="1"/>
  <c r="L54" i="1"/>
  <c r="N54" i="1" s="1"/>
  <c r="L53" i="1"/>
  <c r="N53" i="1" s="1"/>
  <c r="L50" i="1"/>
  <c r="N50" i="1"/>
  <c r="L49" i="1"/>
  <c r="N49" i="1" s="1"/>
  <c r="L48" i="1"/>
  <c r="N48" i="1" s="1"/>
  <c r="L47" i="1"/>
  <c r="N47" i="1" s="1"/>
  <c r="L37" i="1"/>
  <c r="N37" i="1"/>
  <c r="L36" i="1"/>
  <c r="N36" i="1" s="1"/>
  <c r="L35" i="1"/>
  <c r="N35" i="1" s="1"/>
  <c r="L34" i="1"/>
  <c r="N34" i="1" s="1"/>
  <c r="L32" i="1"/>
  <c r="N32" i="1"/>
  <c r="L31" i="1"/>
  <c r="N31" i="1" s="1"/>
  <c r="L20" i="1"/>
  <c r="N20" i="1" s="1"/>
  <c r="N18" i="1"/>
  <c r="L17" i="1"/>
  <c r="N17" i="1"/>
  <c r="L16" i="1"/>
  <c r="N16" i="1" s="1"/>
  <c r="L15" i="1"/>
  <c r="N15" i="1" s="1"/>
  <c r="L13" i="1"/>
  <c r="N13" i="1" s="1"/>
  <c r="L12" i="1"/>
  <c r="N12" i="1"/>
  <c r="L11" i="1"/>
  <c r="N11" i="1" s="1"/>
  <c r="F75" i="1"/>
  <c r="H75" i="1" s="1"/>
  <c r="F74" i="1"/>
  <c r="H74" i="1" s="1"/>
  <c r="H76" i="1" s="1"/>
  <c r="F73" i="1"/>
  <c r="F62" i="1"/>
  <c r="H62" i="1"/>
  <c r="F60" i="1"/>
  <c r="H60" i="1"/>
  <c r="F59" i="1"/>
  <c r="H59" i="1"/>
  <c r="F56" i="1"/>
  <c r="H56" i="1" s="1"/>
  <c r="F55" i="1"/>
  <c r="H55" i="1"/>
  <c r="F54" i="1"/>
  <c r="H54" i="1"/>
  <c r="F53" i="1"/>
  <c r="H53" i="1"/>
  <c r="F50" i="1"/>
  <c r="H50" i="1" s="1"/>
  <c r="F49" i="1"/>
  <c r="H49" i="1"/>
  <c r="F48" i="1"/>
  <c r="H48" i="1"/>
  <c r="F47" i="1"/>
  <c r="H47" i="1"/>
  <c r="F37" i="1"/>
  <c r="H37" i="1" s="1"/>
  <c r="F36" i="1"/>
  <c r="H36" i="1"/>
  <c r="F35" i="1"/>
  <c r="H35" i="1"/>
  <c r="F34" i="1"/>
  <c r="H34" i="1"/>
  <c r="F32" i="1"/>
  <c r="H32" i="1" s="1"/>
  <c r="F31" i="1"/>
  <c r="F71" i="1" s="1"/>
  <c r="H31" i="1"/>
  <c r="F20" i="1"/>
  <c r="H20" i="1"/>
  <c r="F17" i="1"/>
  <c r="H17" i="1"/>
  <c r="F16" i="1"/>
  <c r="H16" i="1"/>
  <c r="F15" i="1"/>
  <c r="H15" i="1" s="1"/>
  <c r="F13" i="1"/>
  <c r="H13" i="1" s="1"/>
  <c r="F12" i="1"/>
  <c r="H12" i="1"/>
  <c r="F11" i="1"/>
  <c r="F25" i="1" s="1"/>
  <c r="F27" i="1" s="1"/>
  <c r="H11" i="1"/>
  <c r="N59" i="1"/>
  <c r="H73" i="1"/>
  <c r="L76" i="1"/>
  <c r="N73" i="1"/>
  <c r="F77" i="1" l="1"/>
  <c r="N71" i="1"/>
  <c r="N25" i="1"/>
  <c r="N27" i="1" s="1"/>
  <c r="H71" i="1"/>
  <c r="H25" i="1"/>
  <c r="H27" i="1" s="1"/>
  <c r="H77" i="1" s="1"/>
  <c r="L25" i="1"/>
  <c r="L27" i="1" s="1"/>
  <c r="L77" i="1" s="1"/>
  <c r="L71" i="1"/>
  <c r="F76" i="1"/>
  <c r="N77" i="1" l="1"/>
</calcChain>
</file>

<file path=xl/sharedStrings.xml><?xml version="1.0" encoding="utf-8"?>
<sst xmlns="http://schemas.openxmlformats.org/spreadsheetml/2006/main" count="139" uniqueCount="90">
  <si>
    <t>Sl. No</t>
  </si>
  <si>
    <t>Budget Head</t>
  </si>
  <si>
    <t>Unit</t>
  </si>
  <si>
    <t>Time</t>
  </si>
  <si>
    <t>Total</t>
  </si>
  <si>
    <t>Rs</t>
  </si>
  <si>
    <t>A</t>
  </si>
  <si>
    <t>i</t>
  </si>
  <si>
    <t>ii</t>
  </si>
  <si>
    <t>iii</t>
  </si>
  <si>
    <t>iv</t>
  </si>
  <si>
    <t>v</t>
  </si>
  <si>
    <t>vi</t>
  </si>
  <si>
    <t>Sub Total Salary Prg.</t>
  </si>
  <si>
    <t>Total Salary</t>
  </si>
  <si>
    <t>vii</t>
  </si>
  <si>
    <t>viii</t>
  </si>
  <si>
    <t>ix</t>
  </si>
  <si>
    <t>Unit Cost</t>
  </si>
  <si>
    <t>B</t>
  </si>
  <si>
    <t>C</t>
  </si>
  <si>
    <t>PROGRAM COST</t>
  </si>
  <si>
    <t>Total Program Cost</t>
  </si>
  <si>
    <t>OVERHEAD COST</t>
  </si>
  <si>
    <t>Total Overhead</t>
  </si>
  <si>
    <t>Grand Total</t>
  </si>
  <si>
    <t>PERSONNEL</t>
  </si>
  <si>
    <t>Salary Program</t>
  </si>
  <si>
    <t>Director</t>
  </si>
  <si>
    <t xml:space="preserve"> Trainer, Writer &amp; Researcher </t>
  </si>
  <si>
    <t>Chief Project Coordinator</t>
  </si>
  <si>
    <t>Networking Coordinator</t>
  </si>
  <si>
    <t>Assistant Programme Coordinator (1)</t>
  </si>
  <si>
    <t>Research and Networking Officer</t>
  </si>
  <si>
    <t xml:space="preserve">Production Coordinator </t>
  </si>
  <si>
    <t>Pre-service Teacher Education Module</t>
  </si>
  <si>
    <t>Salary for field work coordinator (liaison with DIET's,follow -up,feedback)</t>
  </si>
  <si>
    <t>Capacity Building workshop for staff</t>
  </si>
  <si>
    <t>Tea, Snacks and Lunch</t>
  </si>
  <si>
    <t>Venue Charges</t>
  </si>
  <si>
    <t>a</t>
  </si>
  <si>
    <t>Implementaion of Sangati</t>
  </si>
  <si>
    <t>Travel for field Support  &amp; Monitoring of Sangati Programme</t>
  </si>
  <si>
    <t>Travel for Sangati Outreach</t>
  </si>
  <si>
    <t>Airfare for Sangati Outreach</t>
  </si>
  <si>
    <t>Lodging &amp; Boarding for Sangati Outreach</t>
  </si>
  <si>
    <t>b</t>
  </si>
  <si>
    <t>c</t>
  </si>
  <si>
    <t>d</t>
  </si>
  <si>
    <t>e</t>
  </si>
  <si>
    <t>Worshops for Pre- service Education Module</t>
  </si>
  <si>
    <t>Tea break and Lunch</t>
  </si>
  <si>
    <t>Venue</t>
  </si>
  <si>
    <t>Material</t>
  </si>
  <si>
    <t>Resource person</t>
  </si>
  <si>
    <t>Pre- service Teacher Education Module - work with DEd Colleges affiliated to DIET's</t>
  </si>
  <si>
    <t>Local  Transport</t>
  </si>
  <si>
    <t xml:space="preserve">Train Travel outside Mumbai </t>
  </si>
  <si>
    <t xml:space="preserve">Local Travel outside Mumbai </t>
  </si>
  <si>
    <t>Lodging &amp; Boarding</t>
  </si>
  <si>
    <t>Outstation Local  Transport</t>
  </si>
  <si>
    <t>Train Travel within Maharashtra ( As per the location of DIET)</t>
  </si>
  <si>
    <t xml:space="preserve">Office Rent </t>
  </si>
  <si>
    <t>Office Supplies</t>
  </si>
  <si>
    <t>Postage, Courier &amp; Telephone for Implementation of Sangati</t>
  </si>
  <si>
    <t>x</t>
  </si>
  <si>
    <t>xi</t>
  </si>
  <si>
    <t>xii</t>
  </si>
  <si>
    <t>Airfare</t>
  </si>
  <si>
    <t>April 2013 to March 2014</t>
  </si>
  <si>
    <t>April 2014 to March 2015</t>
  </si>
  <si>
    <t>Production of Sangati Kits</t>
  </si>
  <si>
    <t xml:space="preserve">Visual Aids </t>
  </si>
  <si>
    <t>Manuals</t>
  </si>
  <si>
    <t>Children's Material</t>
  </si>
  <si>
    <t>Packaging</t>
  </si>
  <si>
    <t>Travel for kit distribution to schools</t>
  </si>
  <si>
    <t>Printing of Learning Material ( 60 pages )</t>
  </si>
  <si>
    <t>Packaging  Charges for Teaching Learning Material</t>
  </si>
  <si>
    <t>Transportation charges for distribution of teaching learning material to DIET and DEd Colleges</t>
  </si>
  <si>
    <t>Grant Sanctioned from other Donor</t>
  </si>
  <si>
    <t>Request for Grant</t>
  </si>
  <si>
    <t>Field Representatives ( 75 )</t>
  </si>
  <si>
    <t xml:space="preserve">Field Coordinators ( 8 ) </t>
  </si>
  <si>
    <t>Outstation travel  for presentation to  DIET's / SCERT / NCTE</t>
  </si>
  <si>
    <t xml:space="preserve">Processing &amp; printing of manual of Pre - service Teacher Education module </t>
  </si>
  <si>
    <t>Budget  for 2 Years   ( April 2013 to March 2015)</t>
  </si>
  <si>
    <t>Name of the Organisation: Avehi Abacus Project of Avehi Public Charitable (Educational) Trust</t>
  </si>
  <si>
    <t>Total Grant Requested  :  Rs.4,77,02,800/-</t>
  </si>
  <si>
    <t>Please note that Asha supports is going to be for Rs. 5,512,000 for Apr 2013-2014 and project will try to source rest of the money from other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</si>
</sst>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1" formatCode="_(* #,##0_);_(* \(#,##0\);_(* &quot;-&quot;??_);_(@_)"/>
    <numFmt numFmtId="172" formatCode="#,##0;[Red]#,##0"/>
  </numFmts>
  <fonts count="19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i/>
      <sz val="10"/>
      <name val="Arial"/>
      <family val="2"/>
    </font>
    <font>
      <b/>
      <u/>
      <sz val="9"/>
      <name val="Arial"/>
      <family val="2"/>
    </font>
    <font>
      <sz val="8"/>
      <name val="Arial"/>
    </font>
    <font>
      <b/>
      <sz val="8"/>
      <name val="Arial"/>
      <family val="2"/>
    </font>
    <font>
      <sz val="12"/>
      <name val="Arial Narrow"/>
      <family val="2"/>
    </font>
    <font>
      <b/>
      <sz val="10"/>
      <name val="Arial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2" xfId="0" applyFont="1" applyBorder="1"/>
    <xf numFmtId="171" fontId="10" fillId="0" borderId="3" xfId="0" applyNumberFormat="1" applyFont="1" applyBorder="1"/>
    <xf numFmtId="0" fontId="10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1" fontId="10" fillId="0" borderId="4" xfId="0" applyNumberFormat="1" applyFont="1" applyBorder="1"/>
    <xf numFmtId="171" fontId="2" fillId="0" borderId="4" xfId="0" applyNumberFormat="1" applyFont="1" applyBorder="1"/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2" fillId="0" borderId="7" xfId="0" applyFont="1" applyBorder="1" applyAlignment="1">
      <alignment horizontal="center"/>
    </xf>
    <xf numFmtId="171" fontId="2" fillId="0" borderId="7" xfId="1" applyNumberFormat="1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171" fontId="0" fillId="0" borderId="5" xfId="1" applyNumberFormat="1" applyFont="1" applyBorder="1"/>
    <xf numFmtId="0" fontId="0" fillId="0" borderId="5" xfId="0" applyBorder="1"/>
    <xf numFmtId="0" fontId="0" fillId="0" borderId="10" xfId="0" applyBorder="1"/>
    <xf numFmtId="0" fontId="7" fillId="0" borderId="9" xfId="0" applyFont="1" applyBorder="1" applyAlignment="1">
      <alignment horizontal="center"/>
    </xf>
    <xf numFmtId="171" fontId="7" fillId="0" borderId="5" xfId="0" applyNumberFormat="1" applyFont="1" applyBorder="1"/>
    <xf numFmtId="0" fontId="7" fillId="0" borderId="10" xfId="0" applyFont="1" applyBorder="1"/>
    <xf numFmtId="0" fontId="11" fillId="0" borderId="5" xfId="7" applyFont="1" applyBorder="1" applyAlignment="1">
      <alignment horizontal="right" wrapText="1"/>
    </xf>
    <xf numFmtId="0" fontId="11" fillId="0" borderId="5" xfId="9" applyFont="1" applyBorder="1" applyAlignment="1">
      <alignment horizontal="right" wrapText="1"/>
    </xf>
    <xf numFmtId="0" fontId="11" fillId="0" borderId="5" xfId="2" applyFont="1" applyBorder="1" applyAlignment="1">
      <alignment horizontal="right" wrapText="1"/>
    </xf>
    <xf numFmtId="0" fontId="11" fillId="0" borderId="5" xfId="3" applyFont="1" applyBorder="1" applyAlignment="1">
      <alignment horizontal="left" wrapText="1"/>
    </xf>
    <xf numFmtId="0" fontId="11" fillId="0" borderId="5" xfId="3" applyFont="1" applyFill="1" applyBorder="1" applyAlignment="1">
      <alignment horizontal="left" wrapText="1"/>
    </xf>
    <xf numFmtId="0" fontId="11" fillId="0" borderId="5" xfId="4" applyFont="1" applyBorder="1" applyAlignment="1">
      <alignment horizontal="right" wrapText="1"/>
    </xf>
    <xf numFmtId="0" fontId="11" fillId="0" borderId="5" xfId="5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4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171" fontId="7" fillId="0" borderId="7" xfId="1" applyNumberFormat="1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5" xfId="0" applyFont="1" applyBorder="1" applyAlignment="1">
      <alignment horizontal="center"/>
    </xf>
    <xf numFmtId="171" fontId="7" fillId="0" borderId="5" xfId="1" applyNumberFormat="1" applyFont="1" applyBorder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11" fillId="0" borderId="9" xfId="7" applyFont="1" applyBorder="1" applyAlignment="1">
      <alignment horizontal="right" wrapText="1"/>
    </xf>
    <xf numFmtId="0" fontId="11" fillId="0" borderId="9" xfId="9" applyFont="1" applyBorder="1" applyAlignment="1">
      <alignment horizontal="right" wrapText="1"/>
    </xf>
    <xf numFmtId="0" fontId="11" fillId="0" borderId="9" xfId="2" applyFont="1" applyBorder="1" applyAlignment="1">
      <alignment horizontal="right" wrapText="1"/>
    </xf>
    <xf numFmtId="171" fontId="7" fillId="0" borderId="10" xfId="0" applyNumberFormat="1" applyFont="1" applyBorder="1"/>
    <xf numFmtId="0" fontId="7" fillId="0" borderId="11" xfId="0" applyFont="1" applyBorder="1" applyAlignment="1">
      <alignment horizontal="center"/>
    </xf>
    <xf numFmtId="171" fontId="7" fillId="0" borderId="11" xfId="1" applyNumberFormat="1" applyFont="1" applyBorder="1"/>
    <xf numFmtId="171" fontId="7" fillId="0" borderId="11" xfId="0" applyNumberFormat="1" applyFont="1" applyBorder="1"/>
    <xf numFmtId="0" fontId="7" fillId="0" borderId="11" xfId="0" applyFont="1" applyBorder="1"/>
    <xf numFmtId="0" fontId="2" fillId="0" borderId="4" xfId="0" applyFont="1" applyBorder="1" applyAlignment="1">
      <alignment horizontal="center"/>
    </xf>
    <xf numFmtId="171" fontId="2" fillId="0" borderId="4" xfId="1" applyNumberFormat="1" applyFont="1" applyBorder="1"/>
    <xf numFmtId="0" fontId="10" fillId="0" borderId="4" xfId="0" applyFont="1" applyBorder="1" applyAlignment="1">
      <alignment horizontal="center"/>
    </xf>
    <xf numFmtId="171" fontId="10" fillId="0" borderId="4" xfId="1" applyNumberFormat="1" applyFont="1" applyBorder="1"/>
    <xf numFmtId="0" fontId="7" fillId="0" borderId="12" xfId="0" applyFont="1" applyBorder="1" applyAlignment="1">
      <alignment horizontal="center"/>
    </xf>
    <xf numFmtId="171" fontId="3" fillId="0" borderId="2" xfId="1" applyNumberFormat="1" applyFont="1" applyBorder="1" applyAlignment="1">
      <alignment horizontal="center"/>
    </xf>
    <xf numFmtId="172" fontId="11" fillId="0" borderId="5" xfId="0" applyNumberFormat="1" applyFont="1" applyBorder="1" applyAlignment="1"/>
    <xf numFmtId="0" fontId="11" fillId="0" borderId="11" xfId="0" applyFont="1" applyBorder="1"/>
    <xf numFmtId="171" fontId="11" fillId="0" borderId="5" xfId="0" applyNumberFormat="1" applyFont="1" applyBorder="1"/>
    <xf numFmtId="0" fontId="11" fillId="0" borderId="5" xfId="0" applyFont="1" applyBorder="1"/>
    <xf numFmtId="171" fontId="11" fillId="0" borderId="10" xfId="0" applyNumberFormat="1" applyFont="1" applyBorder="1"/>
    <xf numFmtId="171" fontId="11" fillId="0" borderId="11" xfId="0" applyNumberFormat="1" applyFont="1" applyBorder="1"/>
    <xf numFmtId="171" fontId="11" fillId="0" borderId="13" xfId="0" applyNumberFormat="1" applyFont="1" applyBorder="1"/>
    <xf numFmtId="0" fontId="3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1" fontId="3" fillId="0" borderId="14" xfId="1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14" fillId="0" borderId="16" xfId="1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7" fillId="0" borderId="16" xfId="0" applyFont="1" applyBorder="1"/>
    <xf numFmtId="0" fontId="13" fillId="0" borderId="16" xfId="0" applyFont="1" applyBorder="1" applyAlignment="1">
      <alignment horizontal="left" wrapText="1"/>
    </xf>
    <xf numFmtId="0" fontId="12" fillId="0" borderId="16" xfId="0" applyFont="1" applyFill="1" applyBorder="1" applyAlignment="1">
      <alignment horizontal="left"/>
    </xf>
    <xf numFmtId="0" fontId="13" fillId="0" borderId="16" xfId="6" applyFont="1" applyBorder="1" applyAlignment="1">
      <alignment horizontal="left" wrapText="1"/>
    </xf>
    <xf numFmtId="0" fontId="12" fillId="0" borderId="16" xfId="6" applyFont="1" applyBorder="1" applyAlignment="1">
      <alignment horizontal="left"/>
    </xf>
    <xf numFmtId="0" fontId="15" fillId="0" borderId="16" xfId="6" applyFont="1" applyBorder="1" applyAlignment="1">
      <alignment horizontal="left" wrapText="1"/>
    </xf>
    <xf numFmtId="0" fontId="13" fillId="0" borderId="16" xfId="8" applyFont="1" applyBorder="1" applyAlignment="1">
      <alignment horizontal="left" wrapText="1"/>
    </xf>
    <xf numFmtId="0" fontId="12" fillId="0" borderId="16" xfId="8" applyFont="1" applyBorder="1" applyAlignment="1">
      <alignment horizontal="left"/>
    </xf>
    <xf numFmtId="0" fontId="15" fillId="0" borderId="16" xfId="8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12" fillId="0" borderId="18" xfId="11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7" fillId="0" borderId="20" xfId="0" applyFont="1" applyBorder="1"/>
    <xf numFmtId="171" fontId="11" fillId="0" borderId="19" xfId="0" applyNumberFormat="1" applyFont="1" applyBorder="1"/>
    <xf numFmtId="0" fontId="11" fillId="0" borderId="12" xfId="2" applyFont="1" applyBorder="1" applyAlignment="1">
      <alignment horizontal="right" wrapText="1"/>
    </xf>
    <xf numFmtId="0" fontId="11" fillId="0" borderId="11" xfId="2" applyFont="1" applyBorder="1" applyAlignment="1">
      <alignment horizontal="right" wrapText="1"/>
    </xf>
    <xf numFmtId="0" fontId="11" fillId="0" borderId="9" xfId="4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7" fillId="0" borderId="21" xfId="0" applyFont="1" applyBorder="1" applyAlignment="1">
      <alignment horizontal="center"/>
    </xf>
    <xf numFmtId="0" fontId="11" fillId="0" borderId="22" xfId="4" applyFont="1" applyBorder="1" applyAlignment="1">
      <alignment horizontal="right" wrapText="1"/>
    </xf>
    <xf numFmtId="171" fontId="0" fillId="0" borderId="0" xfId="0" applyNumberFormat="1"/>
    <xf numFmtId="0" fontId="9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/>
    <xf numFmtId="0" fontId="16" fillId="0" borderId="19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0" fillId="0" borderId="23" xfId="0" applyBorder="1" applyAlignment="1"/>
    <xf numFmtId="0" fontId="0" fillId="0" borderId="23" xfId="0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/>
    <xf numFmtId="0" fontId="16" fillId="0" borderId="19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0" fillId="0" borderId="23" xfId="0" applyBorder="1" applyAlignment="1"/>
    <xf numFmtId="0" fontId="0" fillId="0" borderId="22" xfId="0" applyBorder="1" applyAlignment="1"/>
    <xf numFmtId="0" fontId="16" fillId="0" borderId="24" xfId="0" applyFont="1" applyBorder="1" applyAlignment="1"/>
    <xf numFmtId="0" fontId="18" fillId="0" borderId="24" xfId="0" applyFont="1" applyBorder="1" applyAlignment="1"/>
  </cellXfs>
  <cellStyles count="12">
    <cellStyle name="Comma" xfId="1" builtinId="3"/>
    <cellStyle name="Normal" xfId="0" builtinId="0"/>
    <cellStyle name="Normal 11" xfId="2"/>
    <cellStyle name="Normal 12" xfId="3"/>
    <cellStyle name="Normal 13" xfId="4"/>
    <cellStyle name="Normal 14" xfId="5"/>
    <cellStyle name="Normal 3" xfId="6"/>
    <cellStyle name="Normal 4" xfId="7"/>
    <cellStyle name="Normal 5" xfId="8"/>
    <cellStyle name="Normal 6" xfId="9"/>
    <cellStyle name="Normal 7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01"/>
  <sheetViews>
    <sheetView tabSelected="1" view="pageLayout" zoomScaleNormal="100" workbookViewId="0">
      <selection activeCell="K3" sqref="K3"/>
    </sheetView>
  </sheetViews>
  <sheetFormatPr defaultRowHeight="12.75" x14ac:dyDescent="0.2"/>
  <cols>
    <col min="1" max="1" width="4.7109375" style="2" customWidth="1"/>
    <col min="2" max="2" width="30.28515625" customWidth="1"/>
    <col min="3" max="3" width="5.85546875" customWidth="1"/>
    <col min="4" max="4" width="4.7109375" customWidth="1"/>
    <col min="5" max="5" width="9.5703125" customWidth="1"/>
    <col min="6" max="6" width="10.85546875" customWidth="1"/>
    <col min="7" max="7" width="11.28515625" customWidth="1"/>
    <col min="8" max="8" width="12.140625" customWidth="1"/>
    <col min="9" max="9" width="5.7109375" customWidth="1"/>
    <col min="10" max="10" width="4.7109375" customWidth="1"/>
    <col min="11" max="11" width="9.5703125" customWidth="1"/>
    <col min="12" max="12" width="11.140625" customWidth="1"/>
    <col min="13" max="13" width="11.28515625" customWidth="1"/>
    <col min="14" max="14" width="11.140625" customWidth="1"/>
  </cols>
  <sheetData>
    <row r="1" spans="1:14" ht="15" x14ac:dyDescent="0.2">
      <c r="A1" s="76"/>
      <c r="B1" s="114" t="s">
        <v>87</v>
      </c>
      <c r="C1" s="115"/>
      <c r="D1" s="116"/>
      <c r="E1" s="116"/>
      <c r="F1" s="116"/>
      <c r="G1" s="117"/>
      <c r="H1" s="117"/>
      <c r="I1" s="117"/>
      <c r="J1" s="117"/>
      <c r="K1" s="113"/>
    </row>
    <row r="2" spans="1:14" ht="15" x14ac:dyDescent="0.2">
      <c r="A2" s="107"/>
      <c r="B2" s="120" t="s">
        <v>86</v>
      </c>
      <c r="C2" s="121"/>
      <c r="D2" s="122"/>
      <c r="E2" s="122"/>
      <c r="F2" s="123"/>
    </row>
    <row r="3" spans="1:14" ht="15" x14ac:dyDescent="0.2">
      <c r="A3" s="106"/>
      <c r="B3" s="120" t="s">
        <v>88</v>
      </c>
      <c r="C3" s="121"/>
      <c r="D3" s="122"/>
      <c r="E3" s="122"/>
      <c r="F3" s="123"/>
    </row>
    <row r="4" spans="1:14" ht="15" x14ac:dyDescent="0.2">
      <c r="A4" s="125" t="s">
        <v>89</v>
      </c>
      <c r="B4" s="124"/>
      <c r="C4" s="124"/>
      <c r="D4" s="124"/>
      <c r="E4" s="124"/>
      <c r="F4" s="124"/>
      <c r="G4" s="124"/>
      <c r="H4" s="124"/>
    </row>
    <row r="5" spans="1:14" ht="20.25" customHeight="1" x14ac:dyDescent="0.2">
      <c r="A5" s="112"/>
      <c r="B5" s="113"/>
      <c r="C5" s="118" t="s">
        <v>69</v>
      </c>
      <c r="D5" s="119"/>
      <c r="E5" s="119"/>
      <c r="F5" s="119"/>
      <c r="G5" s="119"/>
      <c r="H5" s="119"/>
      <c r="I5" s="118" t="s">
        <v>70</v>
      </c>
      <c r="J5" s="119"/>
      <c r="K5" s="119"/>
      <c r="L5" s="119"/>
      <c r="M5" s="119"/>
      <c r="N5" s="119"/>
    </row>
    <row r="6" spans="1:14" s="3" customFormat="1" ht="79.5" customHeight="1" x14ac:dyDescent="0.2">
      <c r="A6" s="100" t="s">
        <v>0</v>
      </c>
      <c r="B6" s="75" t="s">
        <v>1</v>
      </c>
      <c r="C6" s="75" t="s">
        <v>2</v>
      </c>
      <c r="D6" s="75" t="s">
        <v>3</v>
      </c>
      <c r="E6" s="79" t="s">
        <v>18</v>
      </c>
      <c r="F6" s="100" t="s">
        <v>81</v>
      </c>
      <c r="G6" s="80" t="s">
        <v>80</v>
      </c>
      <c r="H6" s="75" t="s">
        <v>4</v>
      </c>
      <c r="I6" s="75" t="s">
        <v>2</v>
      </c>
      <c r="J6" s="75" t="s">
        <v>3</v>
      </c>
      <c r="K6" s="79" t="s">
        <v>18</v>
      </c>
      <c r="L6" s="100" t="s">
        <v>81</v>
      </c>
      <c r="M6" s="80" t="s">
        <v>80</v>
      </c>
      <c r="N6" s="75" t="s">
        <v>4</v>
      </c>
    </row>
    <row r="7" spans="1:14" s="3" customFormat="1" ht="19.5" customHeight="1" thickBot="1" x14ac:dyDescent="0.25">
      <c r="A7" s="7"/>
      <c r="B7" s="8"/>
      <c r="C7" s="8"/>
      <c r="D7" s="8"/>
      <c r="E7" s="67" t="s">
        <v>5</v>
      </c>
      <c r="F7" s="7" t="s">
        <v>5</v>
      </c>
      <c r="G7" s="7" t="s">
        <v>5</v>
      </c>
      <c r="H7" s="8" t="s">
        <v>5</v>
      </c>
      <c r="I7" s="8"/>
      <c r="J7" s="8"/>
      <c r="K7" s="67" t="s">
        <v>5</v>
      </c>
      <c r="L7" s="7" t="s">
        <v>5</v>
      </c>
      <c r="M7" s="7" t="s">
        <v>5</v>
      </c>
      <c r="N7" s="8" t="s">
        <v>5</v>
      </c>
    </row>
    <row r="8" spans="1:14" s="1" customFormat="1" ht="12" x14ac:dyDescent="0.2">
      <c r="A8" s="22" t="s">
        <v>6</v>
      </c>
      <c r="B8" s="23" t="s">
        <v>26</v>
      </c>
      <c r="C8" s="24"/>
      <c r="D8" s="24"/>
      <c r="E8" s="25"/>
      <c r="F8" s="26"/>
      <c r="G8" s="26"/>
      <c r="H8" s="27"/>
      <c r="I8" s="24"/>
      <c r="J8" s="24"/>
      <c r="K8" s="25"/>
      <c r="L8" s="26"/>
      <c r="M8" s="26"/>
      <c r="N8" s="27"/>
    </row>
    <row r="9" spans="1:14" x14ac:dyDescent="0.2">
      <c r="A9" s="28">
        <v>1</v>
      </c>
      <c r="B9" s="29" t="s">
        <v>27</v>
      </c>
      <c r="C9" s="30"/>
      <c r="D9" s="30"/>
      <c r="E9" s="31"/>
      <c r="F9" s="32"/>
      <c r="G9" s="32"/>
      <c r="H9" s="33"/>
      <c r="I9" s="30"/>
      <c r="J9" s="30"/>
      <c r="K9" s="31"/>
      <c r="L9" s="32"/>
      <c r="M9" s="32"/>
      <c r="N9" s="33"/>
    </row>
    <row r="10" spans="1:14" ht="18.75" customHeight="1" x14ac:dyDescent="0.25">
      <c r="A10" s="34" t="s">
        <v>7</v>
      </c>
      <c r="B10" s="19" t="s">
        <v>28</v>
      </c>
      <c r="C10" s="20">
        <v>1</v>
      </c>
      <c r="D10" s="20">
        <v>12</v>
      </c>
      <c r="E10" s="20">
        <v>61000</v>
      </c>
      <c r="F10" s="70">
        <f t="shared" ref="F10:F19" si="0">C10*D10*E10</f>
        <v>732000</v>
      </c>
      <c r="G10" s="71"/>
      <c r="H10" s="72">
        <f t="shared" ref="H10:H20" si="1">F10+G10</f>
        <v>732000</v>
      </c>
      <c r="I10" s="20">
        <v>1</v>
      </c>
      <c r="J10" s="20">
        <v>12</v>
      </c>
      <c r="K10" s="20">
        <v>67100</v>
      </c>
      <c r="L10" s="70">
        <f t="shared" ref="L10:L19" si="2">I10*J10*K10</f>
        <v>805200</v>
      </c>
      <c r="M10" s="71"/>
      <c r="N10" s="72">
        <f t="shared" ref="N10:N20" si="3">L10+M10</f>
        <v>805200</v>
      </c>
    </row>
    <row r="11" spans="1:14" ht="18.75" customHeight="1" x14ac:dyDescent="0.25">
      <c r="A11" s="34" t="s">
        <v>8</v>
      </c>
      <c r="B11" s="19" t="s">
        <v>29</v>
      </c>
      <c r="C11" s="20">
        <v>1</v>
      </c>
      <c r="D11" s="20">
        <v>12</v>
      </c>
      <c r="E11" s="20">
        <v>16050</v>
      </c>
      <c r="F11" s="70">
        <f t="shared" si="0"/>
        <v>192600</v>
      </c>
      <c r="G11" s="71"/>
      <c r="H11" s="72">
        <f t="shared" si="1"/>
        <v>192600</v>
      </c>
      <c r="I11" s="20">
        <v>1</v>
      </c>
      <c r="J11" s="20">
        <v>12</v>
      </c>
      <c r="K11" s="20">
        <v>17700</v>
      </c>
      <c r="L11" s="70">
        <f t="shared" si="2"/>
        <v>212400</v>
      </c>
      <c r="M11" s="71"/>
      <c r="N11" s="72">
        <f t="shared" si="3"/>
        <v>212400</v>
      </c>
    </row>
    <row r="12" spans="1:14" ht="18.75" customHeight="1" x14ac:dyDescent="0.25">
      <c r="A12" s="34" t="s">
        <v>9</v>
      </c>
      <c r="B12" s="19" t="s">
        <v>29</v>
      </c>
      <c r="C12" s="20">
        <v>1</v>
      </c>
      <c r="D12" s="20">
        <v>12</v>
      </c>
      <c r="E12" s="20">
        <v>16050</v>
      </c>
      <c r="F12" s="70">
        <f t="shared" si="0"/>
        <v>192600</v>
      </c>
      <c r="G12" s="71"/>
      <c r="H12" s="72">
        <f t="shared" si="1"/>
        <v>192600</v>
      </c>
      <c r="I12" s="20">
        <v>1</v>
      </c>
      <c r="J12" s="20">
        <v>12</v>
      </c>
      <c r="K12" s="20">
        <v>17700</v>
      </c>
      <c r="L12" s="70">
        <f t="shared" si="2"/>
        <v>212400</v>
      </c>
      <c r="M12" s="71"/>
      <c r="N12" s="72">
        <f t="shared" si="3"/>
        <v>212400</v>
      </c>
    </row>
    <row r="13" spans="1:14" ht="18.75" customHeight="1" x14ac:dyDescent="0.25">
      <c r="A13" s="34" t="s">
        <v>10</v>
      </c>
      <c r="B13" s="19" t="s">
        <v>29</v>
      </c>
      <c r="C13" s="20">
        <v>1</v>
      </c>
      <c r="D13" s="20">
        <v>12</v>
      </c>
      <c r="E13" s="20">
        <v>20050</v>
      </c>
      <c r="F13" s="70">
        <f t="shared" si="0"/>
        <v>240600</v>
      </c>
      <c r="G13" s="71"/>
      <c r="H13" s="72">
        <f t="shared" si="1"/>
        <v>240600</v>
      </c>
      <c r="I13" s="20">
        <v>1</v>
      </c>
      <c r="J13" s="20">
        <v>12</v>
      </c>
      <c r="K13" s="20">
        <v>22100</v>
      </c>
      <c r="L13" s="70">
        <f t="shared" si="2"/>
        <v>265200</v>
      </c>
      <c r="M13" s="71"/>
      <c r="N13" s="72">
        <f t="shared" si="3"/>
        <v>265200</v>
      </c>
    </row>
    <row r="14" spans="1:14" ht="18.75" customHeight="1" x14ac:dyDescent="0.25">
      <c r="A14" s="34" t="s">
        <v>11</v>
      </c>
      <c r="B14" s="19" t="s">
        <v>30</v>
      </c>
      <c r="C14" s="20">
        <v>1</v>
      </c>
      <c r="D14" s="20">
        <v>12</v>
      </c>
      <c r="E14" s="20">
        <v>38100</v>
      </c>
      <c r="F14" s="70">
        <f t="shared" si="0"/>
        <v>457200</v>
      </c>
      <c r="G14" s="71"/>
      <c r="H14" s="72">
        <f t="shared" si="1"/>
        <v>457200</v>
      </c>
      <c r="I14" s="20">
        <v>1</v>
      </c>
      <c r="J14" s="20">
        <v>12</v>
      </c>
      <c r="K14" s="20">
        <v>42000</v>
      </c>
      <c r="L14" s="70">
        <f t="shared" si="2"/>
        <v>504000</v>
      </c>
      <c r="M14" s="71"/>
      <c r="N14" s="72">
        <f t="shared" si="3"/>
        <v>504000</v>
      </c>
    </row>
    <row r="15" spans="1:14" ht="18.75" customHeight="1" x14ac:dyDescent="0.25">
      <c r="A15" s="34" t="s">
        <v>12</v>
      </c>
      <c r="B15" s="19" t="s">
        <v>32</v>
      </c>
      <c r="C15" s="20">
        <v>1</v>
      </c>
      <c r="D15" s="20">
        <v>12</v>
      </c>
      <c r="E15" s="20">
        <v>25000</v>
      </c>
      <c r="F15" s="70">
        <f t="shared" si="0"/>
        <v>300000</v>
      </c>
      <c r="G15" s="71"/>
      <c r="H15" s="72">
        <f t="shared" si="1"/>
        <v>300000</v>
      </c>
      <c r="I15" s="20">
        <v>1</v>
      </c>
      <c r="J15" s="20">
        <v>12</v>
      </c>
      <c r="K15" s="20">
        <v>27500</v>
      </c>
      <c r="L15" s="70">
        <f t="shared" si="2"/>
        <v>330000</v>
      </c>
      <c r="M15" s="71"/>
      <c r="N15" s="72">
        <f t="shared" si="3"/>
        <v>330000</v>
      </c>
    </row>
    <row r="16" spans="1:14" ht="18.75" customHeight="1" x14ac:dyDescent="0.25">
      <c r="A16" s="34" t="s">
        <v>15</v>
      </c>
      <c r="B16" s="19" t="s">
        <v>83</v>
      </c>
      <c r="C16" s="20">
        <v>8</v>
      </c>
      <c r="D16" s="20">
        <v>12</v>
      </c>
      <c r="E16" s="20">
        <v>20400</v>
      </c>
      <c r="F16" s="70">
        <f t="shared" si="0"/>
        <v>1958400</v>
      </c>
      <c r="G16" s="71"/>
      <c r="H16" s="72">
        <f t="shared" si="1"/>
        <v>1958400</v>
      </c>
      <c r="I16" s="20">
        <v>8</v>
      </c>
      <c r="J16" s="20">
        <v>12</v>
      </c>
      <c r="K16" s="20">
        <v>22500</v>
      </c>
      <c r="L16" s="70">
        <f t="shared" si="2"/>
        <v>2160000</v>
      </c>
      <c r="M16" s="71"/>
      <c r="N16" s="72">
        <f t="shared" si="3"/>
        <v>2160000</v>
      </c>
    </row>
    <row r="17" spans="1:14" ht="18.75" customHeight="1" x14ac:dyDescent="0.25">
      <c r="A17" s="34" t="s">
        <v>16</v>
      </c>
      <c r="B17" s="19" t="s">
        <v>82</v>
      </c>
      <c r="C17" s="43">
        <v>75</v>
      </c>
      <c r="D17" s="20">
        <v>12</v>
      </c>
      <c r="E17" s="43">
        <v>10400</v>
      </c>
      <c r="F17" s="70">
        <f t="shared" si="0"/>
        <v>9360000</v>
      </c>
      <c r="G17" s="71"/>
      <c r="H17" s="72">
        <f t="shared" si="1"/>
        <v>9360000</v>
      </c>
      <c r="I17" s="43">
        <v>75</v>
      </c>
      <c r="J17" s="20">
        <v>12</v>
      </c>
      <c r="K17" s="43">
        <v>12000</v>
      </c>
      <c r="L17" s="70">
        <f t="shared" si="2"/>
        <v>10800000</v>
      </c>
      <c r="M17" s="71"/>
      <c r="N17" s="72">
        <f t="shared" si="3"/>
        <v>10800000</v>
      </c>
    </row>
    <row r="18" spans="1:14" ht="18.75" customHeight="1" x14ac:dyDescent="0.25">
      <c r="A18" s="34" t="s">
        <v>17</v>
      </c>
      <c r="B18" s="19" t="s">
        <v>31</v>
      </c>
      <c r="C18" s="68">
        <v>1</v>
      </c>
      <c r="D18" s="20">
        <v>12</v>
      </c>
      <c r="E18" s="68">
        <v>21700</v>
      </c>
      <c r="F18" s="70">
        <f t="shared" si="0"/>
        <v>260400</v>
      </c>
      <c r="G18" s="71"/>
      <c r="H18" s="72">
        <f t="shared" si="1"/>
        <v>260400</v>
      </c>
      <c r="I18" s="68">
        <v>1</v>
      </c>
      <c r="J18" s="20">
        <v>12</v>
      </c>
      <c r="K18" s="68">
        <v>23900</v>
      </c>
      <c r="L18" s="70">
        <f t="shared" si="2"/>
        <v>286800</v>
      </c>
      <c r="M18" s="71"/>
      <c r="N18" s="72">
        <f t="shared" si="3"/>
        <v>286800</v>
      </c>
    </row>
    <row r="19" spans="1:14" ht="18.75" customHeight="1" x14ac:dyDescent="0.25">
      <c r="A19" s="34" t="s">
        <v>65</v>
      </c>
      <c r="B19" s="19" t="s">
        <v>33</v>
      </c>
      <c r="C19" s="68">
        <v>1</v>
      </c>
      <c r="D19" s="20">
        <v>12</v>
      </c>
      <c r="E19" s="68">
        <v>17700</v>
      </c>
      <c r="F19" s="70">
        <f t="shared" si="0"/>
        <v>212400</v>
      </c>
      <c r="G19" s="71"/>
      <c r="H19" s="72">
        <f t="shared" si="1"/>
        <v>212400</v>
      </c>
      <c r="I19" s="68">
        <v>1</v>
      </c>
      <c r="J19" s="20">
        <v>12</v>
      </c>
      <c r="K19" s="68">
        <v>19500</v>
      </c>
      <c r="L19" s="70">
        <f t="shared" si="2"/>
        <v>234000</v>
      </c>
      <c r="M19" s="71"/>
      <c r="N19" s="72">
        <f t="shared" si="3"/>
        <v>234000</v>
      </c>
    </row>
    <row r="20" spans="1:14" ht="18.75" customHeight="1" x14ac:dyDescent="0.25">
      <c r="A20" s="34" t="s">
        <v>66</v>
      </c>
      <c r="B20" s="19" t="s">
        <v>34</v>
      </c>
      <c r="C20" s="20">
        <v>1</v>
      </c>
      <c r="D20" s="20">
        <v>12</v>
      </c>
      <c r="E20" s="20">
        <v>16050</v>
      </c>
      <c r="F20" s="70">
        <f>C20*D20*E20</f>
        <v>192600</v>
      </c>
      <c r="G20" s="71"/>
      <c r="H20" s="72">
        <f t="shared" si="1"/>
        <v>192600</v>
      </c>
      <c r="I20" s="20">
        <v>1</v>
      </c>
      <c r="J20" s="20">
        <v>12</v>
      </c>
      <c r="K20" s="20">
        <v>17700</v>
      </c>
      <c r="L20" s="70">
        <f>I20*J20*K20</f>
        <v>212400</v>
      </c>
      <c r="M20" s="71"/>
      <c r="N20" s="72">
        <f t="shared" si="3"/>
        <v>212400</v>
      </c>
    </row>
    <row r="21" spans="1:14" ht="15.75" x14ac:dyDescent="0.25">
      <c r="A21" s="34"/>
      <c r="B21" s="19"/>
      <c r="C21" s="20"/>
      <c r="D21" s="20"/>
      <c r="E21" s="20"/>
      <c r="F21" s="70"/>
      <c r="G21" s="71"/>
      <c r="H21" s="72"/>
      <c r="I21" s="20"/>
      <c r="J21" s="20"/>
      <c r="K21" s="20"/>
      <c r="L21" s="70"/>
      <c r="M21" s="71"/>
      <c r="N21" s="72"/>
    </row>
    <row r="22" spans="1:14" ht="24" x14ac:dyDescent="0.2">
      <c r="A22" s="28"/>
      <c r="B22" s="21" t="s">
        <v>35</v>
      </c>
      <c r="C22" s="20"/>
      <c r="D22" s="20"/>
      <c r="E22" s="20"/>
      <c r="F22" s="70"/>
      <c r="G22" s="71"/>
      <c r="H22" s="72"/>
      <c r="I22" s="20"/>
      <c r="J22" s="20"/>
      <c r="K22" s="20"/>
      <c r="L22" s="70"/>
      <c r="M22" s="71"/>
      <c r="N22" s="72"/>
    </row>
    <row r="23" spans="1:14" ht="38.25" customHeight="1" x14ac:dyDescent="0.25">
      <c r="A23" s="34" t="s">
        <v>67</v>
      </c>
      <c r="B23" s="19" t="s">
        <v>36</v>
      </c>
      <c r="C23" s="20">
        <v>2</v>
      </c>
      <c r="D23" s="20">
        <v>12</v>
      </c>
      <c r="E23" s="20">
        <v>25000</v>
      </c>
      <c r="F23" s="70">
        <f>C23*D23*E23</f>
        <v>600000</v>
      </c>
      <c r="G23" s="71"/>
      <c r="H23" s="72">
        <f>F23+G23</f>
        <v>600000</v>
      </c>
      <c r="I23" s="20">
        <v>2</v>
      </c>
      <c r="J23" s="20">
        <v>12</v>
      </c>
      <c r="K23" s="20">
        <v>28000</v>
      </c>
      <c r="L23" s="70">
        <f>I23*J23*K23</f>
        <v>672000</v>
      </c>
      <c r="M23" s="71"/>
      <c r="N23" s="72">
        <f>L23+M23</f>
        <v>672000</v>
      </c>
    </row>
    <row r="24" spans="1:14" ht="16.5" thickBot="1" x14ac:dyDescent="0.3">
      <c r="A24" s="34"/>
      <c r="B24" s="19"/>
      <c r="C24" s="20"/>
      <c r="D24" s="20"/>
      <c r="E24" s="20"/>
      <c r="F24" s="70"/>
      <c r="G24" s="71"/>
      <c r="H24" s="72"/>
      <c r="I24" s="20"/>
      <c r="J24" s="20"/>
      <c r="K24" s="20"/>
      <c r="L24" s="70"/>
      <c r="M24" s="71"/>
      <c r="N24" s="72"/>
    </row>
    <row r="25" spans="1:14" s="1" customFormat="1" thickBot="1" x14ac:dyDescent="0.25">
      <c r="A25" s="9"/>
      <c r="B25" s="10" t="s">
        <v>13</v>
      </c>
      <c r="C25" s="62"/>
      <c r="D25" s="62"/>
      <c r="E25" s="63"/>
      <c r="F25" s="18">
        <f>SUM(F10:F24)</f>
        <v>14698800</v>
      </c>
      <c r="G25" s="18">
        <f>SUM(G10:G24)</f>
        <v>0</v>
      </c>
      <c r="H25" s="18">
        <f>SUM(H10:H24)</f>
        <v>14698800</v>
      </c>
      <c r="I25" s="62"/>
      <c r="J25" s="62"/>
      <c r="K25" s="63"/>
      <c r="L25" s="18">
        <f>SUM(L10:L24)</f>
        <v>16694400</v>
      </c>
      <c r="M25" s="18">
        <f>SUM(M10:M24)</f>
        <v>0</v>
      </c>
      <c r="N25" s="18">
        <f>SUM(N10:N24)</f>
        <v>16694400</v>
      </c>
    </row>
    <row r="26" spans="1:14" ht="16.5" thickBot="1" x14ac:dyDescent="0.3">
      <c r="A26" s="66"/>
      <c r="B26" s="61"/>
      <c r="C26" s="58"/>
      <c r="D26" s="58"/>
      <c r="E26" s="59"/>
      <c r="F26" s="60"/>
      <c r="G26" s="69"/>
      <c r="H26" s="74"/>
      <c r="I26" s="58"/>
      <c r="J26" s="58"/>
      <c r="K26" s="59"/>
      <c r="L26" s="60"/>
      <c r="M26" s="69"/>
      <c r="N26" s="74"/>
    </row>
    <row r="27" spans="1:14" s="6" customFormat="1" ht="13.5" thickBot="1" x14ac:dyDescent="0.25">
      <c r="A27" s="11"/>
      <c r="B27" s="12" t="s">
        <v>14</v>
      </c>
      <c r="C27" s="64"/>
      <c r="D27" s="64"/>
      <c r="E27" s="65"/>
      <c r="F27" s="17">
        <f>F25</f>
        <v>14698800</v>
      </c>
      <c r="G27" s="17">
        <f>G25</f>
        <v>0</v>
      </c>
      <c r="H27" s="17">
        <f>H25</f>
        <v>14698800</v>
      </c>
      <c r="I27" s="64"/>
      <c r="J27" s="64"/>
      <c r="K27" s="65"/>
      <c r="L27" s="17">
        <f>L25</f>
        <v>16694400</v>
      </c>
      <c r="M27" s="17"/>
      <c r="N27" s="17">
        <f>N25</f>
        <v>16694400</v>
      </c>
    </row>
    <row r="28" spans="1:14" ht="15.75" x14ac:dyDescent="0.25">
      <c r="A28" s="77" t="s">
        <v>19</v>
      </c>
      <c r="B28" s="85" t="s">
        <v>21</v>
      </c>
      <c r="C28" s="53"/>
      <c r="D28" s="46"/>
      <c r="E28" s="47"/>
      <c r="F28" s="48"/>
      <c r="G28" s="48"/>
      <c r="H28" s="49"/>
      <c r="I28" s="53"/>
      <c r="J28" s="46"/>
      <c r="K28" s="47"/>
      <c r="L28" s="48"/>
      <c r="M28" s="48"/>
      <c r="N28" s="49"/>
    </row>
    <row r="29" spans="1:14" ht="15.75" x14ac:dyDescent="0.25">
      <c r="A29" s="111" t="s">
        <v>7</v>
      </c>
      <c r="B29" s="86" t="s">
        <v>41</v>
      </c>
      <c r="C29" s="34"/>
      <c r="D29" s="50"/>
      <c r="E29" s="51"/>
      <c r="F29" s="52"/>
      <c r="G29" s="52"/>
      <c r="H29" s="36"/>
      <c r="I29" s="34"/>
      <c r="J29" s="50"/>
      <c r="K29" s="51"/>
      <c r="L29" s="52"/>
      <c r="M29" s="52"/>
      <c r="N29" s="36"/>
    </row>
    <row r="30" spans="1:14" ht="24.75" x14ac:dyDescent="0.25">
      <c r="A30" s="78" t="s">
        <v>40</v>
      </c>
      <c r="B30" s="86" t="s">
        <v>37</v>
      </c>
      <c r="C30" s="34"/>
      <c r="D30" s="50"/>
      <c r="E30" s="51"/>
      <c r="F30" s="35"/>
      <c r="G30" s="52"/>
      <c r="H30" s="57"/>
      <c r="I30" s="34"/>
      <c r="J30" s="50"/>
      <c r="K30" s="51"/>
      <c r="L30" s="35"/>
      <c r="M30" s="52"/>
      <c r="N30" s="57"/>
    </row>
    <row r="31" spans="1:14" ht="15.75" x14ac:dyDescent="0.25">
      <c r="A31" s="78"/>
      <c r="B31" s="87" t="s">
        <v>38</v>
      </c>
      <c r="C31" s="44">
        <v>1</v>
      </c>
      <c r="D31" s="20">
        <v>2</v>
      </c>
      <c r="E31" s="20">
        <v>21000</v>
      </c>
      <c r="F31" s="70">
        <f>C31*D31*E31</f>
        <v>42000</v>
      </c>
      <c r="G31" s="71"/>
      <c r="H31" s="72">
        <f>F31+G31</f>
        <v>42000</v>
      </c>
      <c r="I31" s="44">
        <v>1</v>
      </c>
      <c r="J31" s="20">
        <v>2</v>
      </c>
      <c r="K31" s="20">
        <v>22000</v>
      </c>
      <c r="L31" s="70">
        <f>I31*J31*K31</f>
        <v>44000</v>
      </c>
      <c r="M31" s="71"/>
      <c r="N31" s="72">
        <f>L31+M31</f>
        <v>44000</v>
      </c>
    </row>
    <row r="32" spans="1:14" ht="15.75" x14ac:dyDescent="0.25">
      <c r="A32" s="78"/>
      <c r="B32" s="87" t="s">
        <v>39</v>
      </c>
      <c r="C32" s="44">
        <v>1</v>
      </c>
      <c r="D32" s="20">
        <v>2</v>
      </c>
      <c r="E32" s="20">
        <v>12000</v>
      </c>
      <c r="F32" s="70">
        <f>C32*D32*E32</f>
        <v>24000</v>
      </c>
      <c r="G32" s="71"/>
      <c r="H32" s="72">
        <f>F32+G32</f>
        <v>24000</v>
      </c>
      <c r="I32" s="44">
        <v>1</v>
      </c>
      <c r="J32" s="20">
        <v>2</v>
      </c>
      <c r="K32" s="20">
        <v>14000</v>
      </c>
      <c r="L32" s="70">
        <f>I32*J32*K32</f>
        <v>28000</v>
      </c>
      <c r="M32" s="71"/>
      <c r="N32" s="72">
        <f>L32+M32</f>
        <v>28000</v>
      </c>
    </row>
    <row r="33" spans="1:14" ht="15.75" x14ac:dyDescent="0.25">
      <c r="A33" s="78"/>
      <c r="B33" s="87"/>
      <c r="C33" s="44"/>
      <c r="D33" s="20"/>
      <c r="E33" s="20"/>
      <c r="F33" s="70"/>
      <c r="G33" s="71"/>
      <c r="H33" s="72"/>
      <c r="I33" s="44"/>
      <c r="J33" s="20"/>
      <c r="K33" s="20"/>
      <c r="L33" s="70"/>
      <c r="M33" s="71"/>
      <c r="N33" s="72"/>
    </row>
    <row r="34" spans="1:14" ht="24.75" x14ac:dyDescent="0.25">
      <c r="A34" s="78" t="s">
        <v>46</v>
      </c>
      <c r="B34" s="86" t="s">
        <v>42</v>
      </c>
      <c r="C34" s="44">
        <v>75</v>
      </c>
      <c r="D34" s="20">
        <v>12</v>
      </c>
      <c r="E34" s="68">
        <v>1200</v>
      </c>
      <c r="F34" s="70">
        <f>C34*D34*E34</f>
        <v>1080000</v>
      </c>
      <c r="G34" s="71"/>
      <c r="H34" s="72">
        <f>F34+G34</f>
        <v>1080000</v>
      </c>
      <c r="I34" s="44">
        <v>75</v>
      </c>
      <c r="J34" s="20">
        <v>12</v>
      </c>
      <c r="K34" s="68">
        <v>1400</v>
      </c>
      <c r="L34" s="70">
        <f>I34*J34*K34</f>
        <v>1260000</v>
      </c>
      <c r="M34" s="71"/>
      <c r="N34" s="72">
        <f>L34+M34</f>
        <v>1260000</v>
      </c>
    </row>
    <row r="35" spans="1:14" ht="15.75" x14ac:dyDescent="0.25">
      <c r="A35" s="78" t="s">
        <v>47</v>
      </c>
      <c r="B35" s="86" t="s">
        <v>43</v>
      </c>
      <c r="C35" s="44">
        <v>2</v>
      </c>
      <c r="D35" s="20">
        <v>1</v>
      </c>
      <c r="E35" s="68">
        <v>12000</v>
      </c>
      <c r="F35" s="70">
        <f>C35*D35*E35</f>
        <v>24000</v>
      </c>
      <c r="G35" s="71"/>
      <c r="H35" s="72">
        <f>F35+G35</f>
        <v>24000</v>
      </c>
      <c r="I35" s="44">
        <v>2</v>
      </c>
      <c r="J35" s="20">
        <v>1</v>
      </c>
      <c r="K35" s="68">
        <v>15000</v>
      </c>
      <c r="L35" s="70">
        <f>I35*J35*K35</f>
        <v>30000</v>
      </c>
      <c r="M35" s="71"/>
      <c r="N35" s="72">
        <f>L35+M35</f>
        <v>30000</v>
      </c>
    </row>
    <row r="36" spans="1:14" ht="15.75" x14ac:dyDescent="0.25">
      <c r="A36" s="78" t="s">
        <v>48</v>
      </c>
      <c r="B36" s="88" t="s">
        <v>44</v>
      </c>
      <c r="C36" s="44">
        <v>2</v>
      </c>
      <c r="D36" s="20">
        <v>1</v>
      </c>
      <c r="E36" s="68">
        <v>15000</v>
      </c>
      <c r="F36" s="70">
        <f>C36*D36*E36</f>
        <v>30000</v>
      </c>
      <c r="G36" s="71"/>
      <c r="H36" s="72">
        <f>F36+G36</f>
        <v>30000</v>
      </c>
      <c r="I36" s="44">
        <v>2</v>
      </c>
      <c r="J36" s="20">
        <v>1</v>
      </c>
      <c r="K36" s="68">
        <v>15000</v>
      </c>
      <c r="L36" s="70">
        <f>I36*J36*K36</f>
        <v>30000</v>
      </c>
      <c r="M36" s="71"/>
      <c r="N36" s="72">
        <f>L36+M36</f>
        <v>30000</v>
      </c>
    </row>
    <row r="37" spans="1:14" ht="24.75" x14ac:dyDescent="0.25">
      <c r="A37" s="78" t="s">
        <v>49</v>
      </c>
      <c r="B37" s="86" t="s">
        <v>45</v>
      </c>
      <c r="C37" s="44">
        <v>2</v>
      </c>
      <c r="D37" s="20">
        <v>1</v>
      </c>
      <c r="E37" s="68">
        <v>12000</v>
      </c>
      <c r="F37" s="70">
        <f>C37*D37*E37</f>
        <v>24000</v>
      </c>
      <c r="G37" s="71"/>
      <c r="H37" s="72">
        <f>F37+G37</f>
        <v>24000</v>
      </c>
      <c r="I37" s="44">
        <v>2</v>
      </c>
      <c r="J37" s="20">
        <v>1</v>
      </c>
      <c r="K37" s="68">
        <v>15000</v>
      </c>
      <c r="L37" s="70">
        <f>I37*J37*K37</f>
        <v>30000</v>
      </c>
      <c r="M37" s="71"/>
      <c r="N37" s="72">
        <f>L37+M37</f>
        <v>30000</v>
      </c>
    </row>
    <row r="38" spans="1:14" ht="15.75" x14ac:dyDescent="0.25">
      <c r="A38" s="78"/>
      <c r="B38" s="89"/>
      <c r="C38" s="34"/>
      <c r="D38" s="50"/>
      <c r="E38" s="51"/>
      <c r="F38" s="70"/>
      <c r="G38" s="71"/>
      <c r="H38" s="72"/>
      <c r="I38" s="34"/>
      <c r="J38" s="50"/>
      <c r="K38" s="51"/>
      <c r="L38" s="70"/>
      <c r="M38" s="71"/>
      <c r="N38" s="72"/>
    </row>
    <row r="39" spans="1:14" ht="24.75" x14ac:dyDescent="0.25">
      <c r="A39" s="111" t="s">
        <v>8</v>
      </c>
      <c r="B39" s="86" t="s">
        <v>35</v>
      </c>
      <c r="C39" s="34"/>
      <c r="D39" s="50"/>
      <c r="E39" s="51"/>
      <c r="F39" s="70"/>
      <c r="G39" s="71"/>
      <c r="H39" s="72"/>
      <c r="I39" s="34"/>
      <c r="J39" s="50"/>
      <c r="K39" s="51"/>
      <c r="L39" s="70"/>
      <c r="M39" s="71"/>
      <c r="N39" s="72"/>
    </row>
    <row r="40" spans="1:14" ht="61.5" customHeight="1" x14ac:dyDescent="0.25">
      <c r="A40" s="78" t="s">
        <v>40</v>
      </c>
      <c r="B40" s="87" t="s">
        <v>85</v>
      </c>
      <c r="C40" s="44">
        <v>25</v>
      </c>
      <c r="D40" s="20">
        <v>1</v>
      </c>
      <c r="E40" s="68">
        <v>8000</v>
      </c>
      <c r="F40" s="70">
        <f>C40*D40*E40</f>
        <v>200000</v>
      </c>
      <c r="G40" s="71"/>
      <c r="H40" s="72">
        <f>F40+G40</f>
        <v>200000</v>
      </c>
      <c r="I40" s="44">
        <v>25</v>
      </c>
      <c r="J40" s="20">
        <v>1</v>
      </c>
      <c r="K40" s="68">
        <v>8000</v>
      </c>
      <c r="L40" s="70">
        <f>I40*J40*K40</f>
        <v>200000</v>
      </c>
      <c r="M40" s="71"/>
      <c r="N40" s="72">
        <f>L40+M40</f>
        <v>200000</v>
      </c>
    </row>
    <row r="41" spans="1:14" ht="44.25" customHeight="1" x14ac:dyDescent="0.25">
      <c r="A41" s="78" t="s">
        <v>46</v>
      </c>
      <c r="B41" s="87" t="s">
        <v>77</v>
      </c>
      <c r="C41" s="44">
        <v>1200</v>
      </c>
      <c r="D41" s="20">
        <v>1</v>
      </c>
      <c r="E41" s="68">
        <v>85</v>
      </c>
      <c r="F41" s="70">
        <f>C41*D41*E41</f>
        <v>102000</v>
      </c>
      <c r="G41" s="71"/>
      <c r="H41" s="72">
        <f>F41+G41</f>
        <v>102000</v>
      </c>
      <c r="I41" s="44">
        <v>1200</v>
      </c>
      <c r="J41" s="20">
        <v>1</v>
      </c>
      <c r="K41" s="68">
        <v>85</v>
      </c>
      <c r="L41" s="70">
        <f>I41*J41*K41</f>
        <v>102000</v>
      </c>
      <c r="M41" s="71"/>
      <c r="N41" s="72">
        <f>L41+M41</f>
        <v>102000</v>
      </c>
    </row>
    <row r="42" spans="1:14" ht="44.25" customHeight="1" x14ac:dyDescent="0.25">
      <c r="A42" s="78" t="s">
        <v>47</v>
      </c>
      <c r="B42" s="87" t="s">
        <v>78</v>
      </c>
      <c r="C42" s="34">
        <v>50</v>
      </c>
      <c r="D42" s="50">
        <v>1</v>
      </c>
      <c r="E42" s="68">
        <v>150</v>
      </c>
      <c r="F42" s="70">
        <f>C42*D42*E42</f>
        <v>7500</v>
      </c>
      <c r="G42" s="71"/>
      <c r="H42" s="72">
        <f>F42+G42</f>
        <v>7500</v>
      </c>
      <c r="I42" s="34">
        <v>50</v>
      </c>
      <c r="J42" s="50">
        <v>1</v>
      </c>
      <c r="K42" s="68">
        <v>150</v>
      </c>
      <c r="L42" s="70">
        <f>I42*J42*K42</f>
        <v>7500</v>
      </c>
      <c r="M42" s="71"/>
      <c r="N42" s="72">
        <f>L42+M42</f>
        <v>7500</v>
      </c>
    </row>
    <row r="43" spans="1:14" ht="44.25" customHeight="1" x14ac:dyDescent="0.25">
      <c r="A43" s="78" t="s">
        <v>48</v>
      </c>
      <c r="B43" s="87" t="s">
        <v>79</v>
      </c>
      <c r="C43" s="34"/>
      <c r="D43" s="50">
        <v>1</v>
      </c>
      <c r="E43" s="68">
        <v>25000</v>
      </c>
      <c r="F43" s="70">
        <f>D43*E43</f>
        <v>25000</v>
      </c>
      <c r="G43" s="71"/>
      <c r="H43" s="72">
        <f>F43+G43</f>
        <v>25000</v>
      </c>
      <c r="I43" s="34"/>
      <c r="J43" s="50">
        <v>1</v>
      </c>
      <c r="K43" s="68">
        <v>25000</v>
      </c>
      <c r="L43" s="70">
        <f>J43*K43</f>
        <v>25000</v>
      </c>
      <c r="M43" s="71"/>
      <c r="N43" s="72">
        <f>L43+M43</f>
        <v>25000</v>
      </c>
    </row>
    <row r="44" spans="1:14" ht="15.75" x14ac:dyDescent="0.25">
      <c r="A44" s="78"/>
      <c r="B44" s="89"/>
      <c r="C44" s="34"/>
      <c r="D44" s="50"/>
      <c r="E44" s="51"/>
      <c r="F44" s="70"/>
      <c r="G44" s="71"/>
      <c r="H44" s="72"/>
      <c r="I44" s="34"/>
      <c r="J44" s="50"/>
      <c r="K44" s="51"/>
      <c r="L44" s="70"/>
      <c r="M44" s="71"/>
      <c r="N44" s="72"/>
    </row>
    <row r="45" spans="1:14" ht="24.75" x14ac:dyDescent="0.25">
      <c r="A45" s="111" t="s">
        <v>9</v>
      </c>
      <c r="B45" s="86" t="s">
        <v>35</v>
      </c>
      <c r="C45" s="34"/>
      <c r="D45" s="50"/>
      <c r="E45" s="51"/>
      <c r="F45" s="70"/>
      <c r="G45" s="71"/>
      <c r="H45" s="72"/>
      <c r="I45" s="34"/>
      <c r="J45" s="50"/>
      <c r="K45" s="51"/>
      <c r="L45" s="70"/>
      <c r="M45" s="71"/>
      <c r="N45" s="72"/>
    </row>
    <row r="46" spans="1:14" ht="26.25" x14ac:dyDescent="0.25">
      <c r="A46" s="78" t="s">
        <v>40</v>
      </c>
      <c r="B46" s="90" t="s">
        <v>50</v>
      </c>
      <c r="C46" s="34"/>
      <c r="D46" s="50"/>
      <c r="E46" s="51"/>
      <c r="F46" s="70"/>
      <c r="G46" s="71"/>
      <c r="H46" s="72"/>
      <c r="I46" s="34"/>
      <c r="J46" s="50"/>
      <c r="K46" s="51"/>
      <c r="L46" s="70"/>
      <c r="M46" s="71"/>
      <c r="N46" s="72"/>
    </row>
    <row r="47" spans="1:14" ht="15.75" x14ac:dyDescent="0.25">
      <c r="A47" s="78" t="s">
        <v>7</v>
      </c>
      <c r="B47" s="91" t="s">
        <v>51</v>
      </c>
      <c r="C47" s="44">
        <v>2</v>
      </c>
      <c r="D47" s="20">
        <v>1</v>
      </c>
      <c r="E47" s="20">
        <v>10000</v>
      </c>
      <c r="F47" s="70">
        <f>C47*D47*E47</f>
        <v>20000</v>
      </c>
      <c r="G47" s="71"/>
      <c r="H47" s="72">
        <f>F47+G47</f>
        <v>20000</v>
      </c>
      <c r="I47" s="44">
        <v>2</v>
      </c>
      <c r="J47" s="20">
        <v>1</v>
      </c>
      <c r="K47" s="20">
        <v>12000</v>
      </c>
      <c r="L47" s="70">
        <f>I47*J47*K47</f>
        <v>24000</v>
      </c>
      <c r="M47" s="71"/>
      <c r="N47" s="72">
        <f>L47+M47</f>
        <v>24000</v>
      </c>
    </row>
    <row r="48" spans="1:14" ht="15.75" x14ac:dyDescent="0.25">
      <c r="A48" s="78" t="s">
        <v>8</v>
      </c>
      <c r="B48" s="91" t="s">
        <v>52</v>
      </c>
      <c r="C48" s="44">
        <v>2</v>
      </c>
      <c r="D48" s="20">
        <v>1</v>
      </c>
      <c r="E48" s="20">
        <v>4000</v>
      </c>
      <c r="F48" s="70">
        <f>C48*D48*E48</f>
        <v>8000</v>
      </c>
      <c r="G48" s="71"/>
      <c r="H48" s="72">
        <f>F48+G48</f>
        <v>8000</v>
      </c>
      <c r="I48" s="44">
        <v>2</v>
      </c>
      <c r="J48" s="20">
        <v>1</v>
      </c>
      <c r="K48" s="20">
        <v>5000</v>
      </c>
      <c r="L48" s="70">
        <f>I48*J48*K48</f>
        <v>10000</v>
      </c>
      <c r="M48" s="71"/>
      <c r="N48" s="72">
        <f>L48+M48</f>
        <v>10000</v>
      </c>
    </row>
    <row r="49" spans="1:14" ht="15.75" x14ac:dyDescent="0.25">
      <c r="A49" s="78" t="s">
        <v>9</v>
      </c>
      <c r="B49" s="91" t="s">
        <v>53</v>
      </c>
      <c r="C49" s="44">
        <v>2</v>
      </c>
      <c r="D49" s="20">
        <v>1</v>
      </c>
      <c r="E49" s="20">
        <v>5000</v>
      </c>
      <c r="F49" s="70">
        <f>C49*D49*E49</f>
        <v>10000</v>
      </c>
      <c r="G49" s="71"/>
      <c r="H49" s="72">
        <f>F49+G49</f>
        <v>10000</v>
      </c>
      <c r="I49" s="44">
        <v>2</v>
      </c>
      <c r="J49" s="20">
        <v>1</v>
      </c>
      <c r="K49" s="20">
        <v>5000</v>
      </c>
      <c r="L49" s="70">
        <f>I49*J49*K49</f>
        <v>10000</v>
      </c>
      <c r="M49" s="71"/>
      <c r="N49" s="72">
        <f>L49+M49</f>
        <v>10000</v>
      </c>
    </row>
    <row r="50" spans="1:14" ht="15.75" x14ac:dyDescent="0.25">
      <c r="A50" s="78" t="s">
        <v>10</v>
      </c>
      <c r="B50" s="91" t="s">
        <v>54</v>
      </c>
      <c r="C50" s="44">
        <v>2</v>
      </c>
      <c r="D50" s="20">
        <v>1</v>
      </c>
      <c r="E50" s="20">
        <v>5000</v>
      </c>
      <c r="F50" s="70">
        <f>C50*D50*E50</f>
        <v>10000</v>
      </c>
      <c r="G50" s="71"/>
      <c r="H50" s="72">
        <f>F50+G50</f>
        <v>10000</v>
      </c>
      <c r="I50" s="44">
        <v>2</v>
      </c>
      <c r="J50" s="20">
        <v>1</v>
      </c>
      <c r="K50" s="20">
        <v>5000</v>
      </c>
      <c r="L50" s="70">
        <f>I50*J50*K50</f>
        <v>10000</v>
      </c>
      <c r="M50" s="71"/>
      <c r="N50" s="72">
        <f>L50+M50</f>
        <v>10000</v>
      </c>
    </row>
    <row r="51" spans="1:14" ht="15.75" x14ac:dyDescent="0.25">
      <c r="A51" s="78"/>
      <c r="B51" s="89"/>
      <c r="C51" s="34"/>
      <c r="D51" s="50"/>
      <c r="E51" s="51"/>
      <c r="F51" s="70"/>
      <c r="G51" s="71"/>
      <c r="H51" s="72"/>
      <c r="I51" s="34"/>
      <c r="J51" s="50"/>
      <c r="K51" s="51"/>
      <c r="L51" s="70"/>
      <c r="M51" s="71"/>
      <c r="N51" s="72"/>
    </row>
    <row r="52" spans="1:14" ht="39" x14ac:dyDescent="0.25">
      <c r="A52" s="78" t="s">
        <v>46</v>
      </c>
      <c r="B52" s="92" t="s">
        <v>55</v>
      </c>
      <c r="C52" s="34"/>
      <c r="D52" s="50"/>
      <c r="E52" s="51"/>
      <c r="F52" s="70"/>
      <c r="G52" s="71"/>
      <c r="H52" s="72"/>
      <c r="I52" s="34"/>
      <c r="J52" s="50"/>
      <c r="K52" s="51"/>
      <c r="L52" s="70"/>
      <c r="M52" s="71"/>
      <c r="N52" s="72"/>
    </row>
    <row r="53" spans="1:14" ht="15.75" x14ac:dyDescent="0.25">
      <c r="A53" s="78" t="s">
        <v>7</v>
      </c>
      <c r="B53" s="93" t="s">
        <v>56</v>
      </c>
      <c r="C53" s="54">
        <v>2</v>
      </c>
      <c r="D53" s="37">
        <v>12</v>
      </c>
      <c r="E53" s="37">
        <v>1000</v>
      </c>
      <c r="F53" s="70">
        <f>C53*D53*E53</f>
        <v>24000</v>
      </c>
      <c r="G53" s="71"/>
      <c r="H53" s="72">
        <f>F53+G53</f>
        <v>24000</v>
      </c>
      <c r="I53" s="54">
        <v>2</v>
      </c>
      <c r="J53" s="37">
        <v>12</v>
      </c>
      <c r="K53" s="37">
        <v>1500</v>
      </c>
      <c r="L53" s="70">
        <f>I53*J53*K53</f>
        <v>36000</v>
      </c>
      <c r="M53" s="71"/>
      <c r="N53" s="72">
        <f>L53+M53</f>
        <v>36000</v>
      </c>
    </row>
    <row r="54" spans="1:14" ht="15.75" x14ac:dyDescent="0.25">
      <c r="A54" s="78" t="s">
        <v>8</v>
      </c>
      <c r="B54" s="94" t="s">
        <v>57</v>
      </c>
      <c r="C54" s="54">
        <v>2</v>
      </c>
      <c r="D54" s="37">
        <v>4</v>
      </c>
      <c r="E54" s="37">
        <v>550</v>
      </c>
      <c r="F54" s="70">
        <f>C54*D54*E54</f>
        <v>4400</v>
      </c>
      <c r="G54" s="71"/>
      <c r="H54" s="72">
        <f>F54+G54</f>
        <v>4400</v>
      </c>
      <c r="I54" s="54">
        <v>2</v>
      </c>
      <c r="J54" s="37">
        <v>4</v>
      </c>
      <c r="K54" s="37">
        <v>700</v>
      </c>
      <c r="L54" s="70">
        <f>I54*J54*K54</f>
        <v>5600</v>
      </c>
      <c r="M54" s="71"/>
      <c r="N54" s="72">
        <f>L54+M54</f>
        <v>5600</v>
      </c>
    </row>
    <row r="55" spans="1:14" ht="15.75" x14ac:dyDescent="0.25">
      <c r="A55" s="78" t="s">
        <v>9</v>
      </c>
      <c r="B55" s="94" t="s">
        <v>58</v>
      </c>
      <c r="C55" s="54">
        <v>2</v>
      </c>
      <c r="D55" s="37">
        <v>4</v>
      </c>
      <c r="E55" s="37">
        <v>400</v>
      </c>
      <c r="F55" s="70">
        <f>C55*D55*E55</f>
        <v>3200</v>
      </c>
      <c r="G55" s="71"/>
      <c r="H55" s="72">
        <f>F55+G55</f>
        <v>3200</v>
      </c>
      <c r="I55" s="54">
        <v>2</v>
      </c>
      <c r="J55" s="37">
        <v>4</v>
      </c>
      <c r="K55" s="37">
        <v>500</v>
      </c>
      <c r="L55" s="70">
        <f>I55*J55*K55</f>
        <v>4000</v>
      </c>
      <c r="M55" s="71"/>
      <c r="N55" s="72">
        <f>L55+M55</f>
        <v>4000</v>
      </c>
    </row>
    <row r="56" spans="1:14" ht="15.75" x14ac:dyDescent="0.25">
      <c r="A56" s="78" t="s">
        <v>10</v>
      </c>
      <c r="B56" s="93" t="s">
        <v>59</v>
      </c>
      <c r="C56" s="54">
        <v>2</v>
      </c>
      <c r="D56" s="37">
        <v>4</v>
      </c>
      <c r="E56" s="37">
        <v>3000</v>
      </c>
      <c r="F56" s="70">
        <f>C56*D56*E56</f>
        <v>24000</v>
      </c>
      <c r="G56" s="71"/>
      <c r="H56" s="72">
        <f>F56+G56</f>
        <v>24000</v>
      </c>
      <c r="I56" s="54">
        <v>2</v>
      </c>
      <c r="J56" s="37">
        <v>4</v>
      </c>
      <c r="K56" s="37">
        <v>3000</v>
      </c>
      <c r="L56" s="70">
        <f>I56*J56*K56</f>
        <v>24000</v>
      </c>
      <c r="M56" s="71"/>
      <c r="N56" s="72">
        <f>L56+M56</f>
        <v>24000</v>
      </c>
    </row>
    <row r="57" spans="1:14" ht="15.75" x14ac:dyDescent="0.25">
      <c r="A57" s="78"/>
      <c r="B57" s="89"/>
      <c r="C57" s="34"/>
      <c r="D57" s="50"/>
      <c r="E57" s="51"/>
      <c r="F57" s="70"/>
      <c r="G57" s="71"/>
      <c r="H57" s="72"/>
      <c r="I57" s="34"/>
      <c r="J57" s="50"/>
      <c r="K57" s="51"/>
      <c r="L57" s="70"/>
      <c r="M57" s="71"/>
      <c r="N57" s="72"/>
    </row>
    <row r="58" spans="1:14" ht="39" x14ac:dyDescent="0.25">
      <c r="A58" s="78" t="s">
        <v>47</v>
      </c>
      <c r="B58" s="95" t="s">
        <v>84</v>
      </c>
      <c r="C58" s="34"/>
      <c r="D58" s="50"/>
      <c r="E58" s="51"/>
      <c r="F58" s="70"/>
      <c r="G58" s="71"/>
      <c r="H58" s="72"/>
      <c r="I58" s="34"/>
      <c r="J58" s="50"/>
      <c r="K58" s="51"/>
      <c r="L58" s="70"/>
      <c r="M58" s="71"/>
      <c r="N58" s="72"/>
    </row>
    <row r="59" spans="1:14" ht="15.75" x14ac:dyDescent="0.25">
      <c r="A59" s="78" t="s">
        <v>7</v>
      </c>
      <c r="B59" s="96" t="s">
        <v>60</v>
      </c>
      <c r="C59" s="55">
        <v>2</v>
      </c>
      <c r="D59" s="38">
        <v>5</v>
      </c>
      <c r="E59" s="38">
        <v>1000</v>
      </c>
      <c r="F59" s="70">
        <f>C59*D59*E59</f>
        <v>10000</v>
      </c>
      <c r="G59" s="71"/>
      <c r="H59" s="72">
        <f>F59+G59</f>
        <v>10000</v>
      </c>
      <c r="I59" s="55">
        <v>2</v>
      </c>
      <c r="J59" s="38">
        <v>5</v>
      </c>
      <c r="K59" s="38">
        <v>1500</v>
      </c>
      <c r="L59" s="70">
        <f>I59*J59*K59</f>
        <v>15000</v>
      </c>
      <c r="M59" s="71"/>
      <c r="N59" s="72">
        <f>L59+M59</f>
        <v>15000</v>
      </c>
    </row>
    <row r="60" spans="1:14" ht="26.25" x14ac:dyDescent="0.25">
      <c r="A60" s="78" t="s">
        <v>8</v>
      </c>
      <c r="B60" s="97" t="s">
        <v>61</v>
      </c>
      <c r="C60" s="55">
        <v>2</v>
      </c>
      <c r="D60" s="38">
        <v>5</v>
      </c>
      <c r="E60" s="38">
        <v>900</v>
      </c>
      <c r="F60" s="70">
        <f>C60*D60*E60</f>
        <v>9000</v>
      </c>
      <c r="G60" s="71"/>
      <c r="H60" s="72">
        <f>F60+G60</f>
        <v>9000</v>
      </c>
      <c r="I60" s="55">
        <v>2</v>
      </c>
      <c r="J60" s="38">
        <v>5</v>
      </c>
      <c r="K60" s="38">
        <v>900</v>
      </c>
      <c r="L60" s="70">
        <f>I60*J60*K60</f>
        <v>9000</v>
      </c>
      <c r="M60" s="71"/>
      <c r="N60" s="72">
        <f>L60+M60</f>
        <v>9000</v>
      </c>
    </row>
    <row r="61" spans="1:14" ht="15.75" x14ac:dyDescent="0.25">
      <c r="A61" s="78" t="s">
        <v>9</v>
      </c>
      <c r="B61" s="98" t="s">
        <v>68</v>
      </c>
      <c r="C61" s="55">
        <v>2</v>
      </c>
      <c r="D61" s="38">
        <v>1</v>
      </c>
      <c r="E61" s="38">
        <v>20000</v>
      </c>
      <c r="F61" s="70">
        <f>C61*D61*E61</f>
        <v>40000</v>
      </c>
      <c r="G61" s="71"/>
      <c r="H61" s="72">
        <f>F61+G61</f>
        <v>40000</v>
      </c>
      <c r="I61" s="55">
        <v>2</v>
      </c>
      <c r="J61" s="38">
        <v>1</v>
      </c>
      <c r="K61" s="38">
        <v>30000</v>
      </c>
      <c r="L61" s="70">
        <f>I61*J61*K61</f>
        <v>60000</v>
      </c>
      <c r="M61" s="71"/>
      <c r="N61" s="72">
        <f>L61+M61</f>
        <v>60000</v>
      </c>
    </row>
    <row r="62" spans="1:14" ht="15.75" x14ac:dyDescent="0.25">
      <c r="A62" s="78" t="s">
        <v>10</v>
      </c>
      <c r="B62" s="96" t="s">
        <v>59</v>
      </c>
      <c r="C62" s="55">
        <v>2</v>
      </c>
      <c r="D62" s="38">
        <v>1</v>
      </c>
      <c r="E62" s="38">
        <v>10000</v>
      </c>
      <c r="F62" s="70">
        <f>C62*D62*E62</f>
        <v>20000</v>
      </c>
      <c r="G62" s="71"/>
      <c r="H62" s="72">
        <f>F62+G62</f>
        <v>20000</v>
      </c>
      <c r="I62" s="55">
        <v>2</v>
      </c>
      <c r="J62" s="38">
        <v>1</v>
      </c>
      <c r="K62" s="38">
        <v>12000</v>
      </c>
      <c r="L62" s="70">
        <f>I62*J62*K62</f>
        <v>24000</v>
      </c>
      <c r="M62" s="71"/>
      <c r="N62" s="72">
        <f>L62+M62</f>
        <v>24000</v>
      </c>
    </row>
    <row r="63" spans="1:14" ht="15.75" x14ac:dyDescent="0.25">
      <c r="A63" s="78"/>
      <c r="B63" s="89"/>
      <c r="C63" s="34"/>
      <c r="D63" s="50"/>
      <c r="E63" s="51"/>
      <c r="F63" s="70"/>
      <c r="G63" s="71"/>
      <c r="H63" s="72"/>
      <c r="I63" s="34"/>
      <c r="J63" s="50"/>
      <c r="K63" s="51"/>
      <c r="L63" s="70"/>
      <c r="M63" s="71"/>
      <c r="N63" s="72"/>
    </row>
    <row r="64" spans="1:14" ht="15.75" x14ac:dyDescent="0.25">
      <c r="A64" s="111" t="s">
        <v>10</v>
      </c>
      <c r="B64" s="82" t="s">
        <v>71</v>
      </c>
      <c r="C64" s="56"/>
      <c r="D64" s="39"/>
      <c r="E64" s="39"/>
      <c r="F64" s="70"/>
      <c r="G64" s="71"/>
      <c r="H64" s="72"/>
      <c r="I64" s="56"/>
      <c r="J64" s="39"/>
      <c r="K64" s="39"/>
      <c r="L64" s="70"/>
      <c r="M64" s="71"/>
      <c r="N64" s="72"/>
    </row>
    <row r="65" spans="1:14" ht="15.75" x14ac:dyDescent="0.25">
      <c r="A65" s="50" t="s">
        <v>7</v>
      </c>
      <c r="B65" s="83" t="s">
        <v>72</v>
      </c>
      <c r="C65" s="56">
        <v>500</v>
      </c>
      <c r="D65" s="39">
        <v>2</v>
      </c>
      <c r="E65" s="39">
        <v>2890</v>
      </c>
      <c r="F65" s="70">
        <f>C65*D65*E65</f>
        <v>2890000</v>
      </c>
      <c r="G65" s="71"/>
      <c r="H65" s="72">
        <f>F65+G65</f>
        <v>2890000</v>
      </c>
      <c r="I65" s="56">
        <v>500</v>
      </c>
      <c r="J65" s="39">
        <v>2</v>
      </c>
      <c r="K65" s="39">
        <v>2425</v>
      </c>
      <c r="L65" s="70">
        <f>I65*J65*K65</f>
        <v>2425000</v>
      </c>
      <c r="M65" s="71"/>
      <c r="N65" s="72">
        <f>L65+M65</f>
        <v>2425000</v>
      </c>
    </row>
    <row r="66" spans="1:14" ht="15.75" x14ac:dyDescent="0.25">
      <c r="A66" s="50" t="s">
        <v>8</v>
      </c>
      <c r="B66" s="83" t="s">
        <v>73</v>
      </c>
      <c r="C66" s="56">
        <v>500</v>
      </c>
      <c r="D66" s="39">
        <v>2</v>
      </c>
      <c r="E66" s="39">
        <v>350</v>
      </c>
      <c r="F66" s="70">
        <f>C66*D66*E66</f>
        <v>350000</v>
      </c>
      <c r="G66" s="71"/>
      <c r="H66" s="72">
        <f>F66+G66</f>
        <v>350000</v>
      </c>
      <c r="I66" s="56">
        <v>500</v>
      </c>
      <c r="J66" s="39">
        <v>2</v>
      </c>
      <c r="K66" s="39">
        <v>350</v>
      </c>
      <c r="L66" s="70">
        <f>I66*J66*K66</f>
        <v>350000</v>
      </c>
      <c r="M66" s="71"/>
      <c r="N66" s="72">
        <f>L66+M66</f>
        <v>350000</v>
      </c>
    </row>
    <row r="67" spans="1:14" ht="15.75" x14ac:dyDescent="0.25">
      <c r="A67" s="50" t="s">
        <v>9</v>
      </c>
      <c r="B67" s="84" t="s">
        <v>74</v>
      </c>
      <c r="C67" s="39">
        <v>50000</v>
      </c>
      <c r="D67" s="39">
        <v>2</v>
      </c>
      <c r="E67" s="39">
        <v>17</v>
      </c>
      <c r="F67" s="70">
        <f>C67*D67*E67</f>
        <v>1700000</v>
      </c>
      <c r="G67" s="71"/>
      <c r="H67" s="72">
        <f>F67+G67</f>
        <v>1700000</v>
      </c>
      <c r="I67" s="39">
        <v>50000</v>
      </c>
      <c r="J67" s="39">
        <v>2</v>
      </c>
      <c r="K67" s="39">
        <v>15</v>
      </c>
      <c r="L67" s="70">
        <f>I67*J67*K67</f>
        <v>1500000</v>
      </c>
      <c r="M67" s="71"/>
      <c r="N67" s="72">
        <f>L67+M67</f>
        <v>1500000</v>
      </c>
    </row>
    <row r="68" spans="1:14" ht="15.75" x14ac:dyDescent="0.25">
      <c r="A68" s="50" t="s">
        <v>10</v>
      </c>
      <c r="B68" s="19" t="s">
        <v>75</v>
      </c>
      <c r="C68" s="56">
        <v>500</v>
      </c>
      <c r="D68" s="39">
        <v>2</v>
      </c>
      <c r="E68" s="39">
        <v>255</v>
      </c>
      <c r="F68" s="70">
        <f>C68*D68*E68</f>
        <v>255000</v>
      </c>
      <c r="G68" s="71"/>
      <c r="H68" s="72">
        <f>F68+G68</f>
        <v>255000</v>
      </c>
      <c r="I68" s="56">
        <v>500</v>
      </c>
      <c r="J68" s="39">
        <v>2</v>
      </c>
      <c r="K68" s="39">
        <v>300</v>
      </c>
      <c r="L68" s="70">
        <f>I68*J68*K68</f>
        <v>300000</v>
      </c>
      <c r="M68" s="71"/>
      <c r="N68" s="72">
        <f>L68+M68</f>
        <v>300000</v>
      </c>
    </row>
    <row r="69" spans="1:14" ht="15.75" x14ac:dyDescent="0.25">
      <c r="A69" s="50" t="s">
        <v>11</v>
      </c>
      <c r="B69" s="19" t="s">
        <v>76</v>
      </c>
      <c r="C69" s="56">
        <v>900</v>
      </c>
      <c r="D69" s="39">
        <v>2</v>
      </c>
      <c r="E69" s="39">
        <v>200</v>
      </c>
      <c r="F69" s="70">
        <f>C69*D69*E69</f>
        <v>360000</v>
      </c>
      <c r="G69" s="71"/>
      <c r="H69" s="72">
        <f>F69+G69</f>
        <v>360000</v>
      </c>
      <c r="I69" s="56">
        <v>900</v>
      </c>
      <c r="J69" s="39">
        <v>2</v>
      </c>
      <c r="K69" s="39">
        <v>250</v>
      </c>
      <c r="L69" s="70">
        <f>I69*J69*K69</f>
        <v>450000</v>
      </c>
      <c r="M69" s="71"/>
      <c r="N69" s="72">
        <f>L69+M69</f>
        <v>450000</v>
      </c>
    </row>
    <row r="70" spans="1:14" ht="16.5" thickBot="1" x14ac:dyDescent="0.3">
      <c r="A70" s="81"/>
      <c r="B70" s="99"/>
      <c r="C70" s="103"/>
      <c r="D70" s="104"/>
      <c r="E70" s="104"/>
      <c r="F70" s="73"/>
      <c r="G70" s="69"/>
      <c r="H70" s="74"/>
      <c r="I70" s="103"/>
      <c r="J70" s="104"/>
      <c r="K70" s="104"/>
      <c r="L70" s="73"/>
      <c r="M70" s="69"/>
      <c r="N70" s="74"/>
    </row>
    <row r="71" spans="1:14" s="6" customFormat="1" ht="16.5" thickBot="1" x14ac:dyDescent="0.3">
      <c r="A71" s="16"/>
      <c r="B71" s="12" t="s">
        <v>22</v>
      </c>
      <c r="C71" s="64"/>
      <c r="D71" s="64"/>
      <c r="E71" s="65"/>
      <c r="F71" s="14">
        <f>SUM(F30:F69)</f>
        <v>7296100</v>
      </c>
      <c r="G71" s="14">
        <f>SUM(G30:G69)</f>
        <v>0</v>
      </c>
      <c r="H71" s="14">
        <f>SUM(H30:H69)</f>
        <v>7296100</v>
      </c>
      <c r="I71" s="64"/>
      <c r="J71" s="64"/>
      <c r="K71" s="65"/>
      <c r="L71" s="14">
        <f>SUM(L30:L69)</f>
        <v>7013100</v>
      </c>
      <c r="M71" s="14">
        <f>SUM(M30:M69)</f>
        <v>0</v>
      </c>
      <c r="N71" s="17">
        <f>SUM(N30:N69)</f>
        <v>7013100</v>
      </c>
    </row>
    <row r="72" spans="1:14" ht="15.75" x14ac:dyDescent="0.25">
      <c r="A72" s="22" t="s">
        <v>20</v>
      </c>
      <c r="B72" s="45" t="s">
        <v>23</v>
      </c>
      <c r="C72" s="108"/>
      <c r="D72" s="46"/>
      <c r="E72" s="47"/>
      <c r="F72" s="48"/>
      <c r="G72" s="48"/>
      <c r="H72" s="101"/>
      <c r="I72" s="53"/>
      <c r="J72" s="46"/>
      <c r="K72" s="47"/>
      <c r="L72" s="48"/>
      <c r="M72" s="48"/>
      <c r="N72" s="49"/>
    </row>
    <row r="73" spans="1:14" ht="15.75" x14ac:dyDescent="0.25">
      <c r="A73" s="34" t="s">
        <v>7</v>
      </c>
      <c r="B73" s="41" t="s">
        <v>62</v>
      </c>
      <c r="C73" s="109">
        <v>4</v>
      </c>
      <c r="D73" s="42">
        <v>12</v>
      </c>
      <c r="E73" s="42">
        <v>12000</v>
      </c>
      <c r="F73" s="70">
        <f>C73*D73*E73</f>
        <v>576000</v>
      </c>
      <c r="G73" s="70"/>
      <c r="H73" s="102">
        <f>F73+G73</f>
        <v>576000</v>
      </c>
      <c r="I73" s="105">
        <v>4</v>
      </c>
      <c r="J73" s="42">
        <v>12</v>
      </c>
      <c r="K73" s="42">
        <v>14000</v>
      </c>
      <c r="L73" s="70">
        <f>I73*J73*K73</f>
        <v>672000</v>
      </c>
      <c r="M73" s="70"/>
      <c r="N73" s="72">
        <f>L73+M73</f>
        <v>672000</v>
      </c>
    </row>
    <row r="74" spans="1:14" ht="15.75" x14ac:dyDescent="0.25">
      <c r="A74" s="34" t="s">
        <v>8</v>
      </c>
      <c r="B74" s="40" t="s">
        <v>63</v>
      </c>
      <c r="C74" s="109">
        <v>1</v>
      </c>
      <c r="D74" s="42">
        <v>12</v>
      </c>
      <c r="E74" s="42">
        <v>20000</v>
      </c>
      <c r="F74" s="70">
        <f>C74*D74*E74</f>
        <v>240000</v>
      </c>
      <c r="G74" s="71"/>
      <c r="H74" s="102">
        <f>F74+G74</f>
        <v>240000</v>
      </c>
      <c r="I74" s="105">
        <v>1</v>
      </c>
      <c r="J74" s="42">
        <v>12</v>
      </c>
      <c r="K74" s="42">
        <v>24000</v>
      </c>
      <c r="L74" s="70">
        <f>I74*J74*K74</f>
        <v>288000</v>
      </c>
      <c r="M74" s="71"/>
      <c r="N74" s="72">
        <f>L74+M74</f>
        <v>288000</v>
      </c>
    </row>
    <row r="75" spans="1:14" ht="25.5" thickBot="1" x14ac:dyDescent="0.3">
      <c r="A75" s="34" t="s">
        <v>9</v>
      </c>
      <c r="B75" s="40" t="s">
        <v>64</v>
      </c>
      <c r="C75" s="109">
        <v>1</v>
      </c>
      <c r="D75" s="42">
        <v>12</v>
      </c>
      <c r="E75" s="42">
        <v>8500</v>
      </c>
      <c r="F75" s="70">
        <f>C75*D75*E75</f>
        <v>102000</v>
      </c>
      <c r="G75" s="71"/>
      <c r="H75" s="102">
        <f>F75+G75</f>
        <v>102000</v>
      </c>
      <c r="I75" s="105">
        <v>1</v>
      </c>
      <c r="J75" s="42">
        <v>12</v>
      </c>
      <c r="K75" s="42">
        <v>10200</v>
      </c>
      <c r="L75" s="70">
        <f>I75*J75*K75</f>
        <v>122400</v>
      </c>
      <c r="M75" s="71"/>
      <c r="N75" s="72">
        <f>L75+M75</f>
        <v>122400</v>
      </c>
    </row>
    <row r="76" spans="1:14" s="6" customFormat="1" ht="13.5" thickBot="1" x14ac:dyDescent="0.25">
      <c r="A76" s="11"/>
      <c r="B76" s="12" t="s">
        <v>24</v>
      </c>
      <c r="C76" s="64"/>
      <c r="D76" s="64"/>
      <c r="E76" s="65"/>
      <c r="F76" s="17">
        <f>SUM(F73:F75)</f>
        <v>918000</v>
      </c>
      <c r="G76" s="17">
        <f>SUM(G73:G75)</f>
        <v>0</v>
      </c>
      <c r="H76" s="17">
        <f>SUM(H73:H75)</f>
        <v>918000</v>
      </c>
      <c r="I76" s="64"/>
      <c r="J76" s="64"/>
      <c r="K76" s="65"/>
      <c r="L76" s="17">
        <f>SUM(L73:L75)</f>
        <v>1082400</v>
      </c>
      <c r="M76" s="17">
        <f>SUM(M73:M75)</f>
        <v>0</v>
      </c>
      <c r="N76" s="17">
        <f>SUM(N73:N75)</f>
        <v>1082400</v>
      </c>
    </row>
    <row r="77" spans="1:14" s="6" customFormat="1" ht="13.5" thickBot="1" x14ac:dyDescent="0.25">
      <c r="A77" s="15"/>
      <c r="B77" s="13" t="s">
        <v>25</v>
      </c>
      <c r="C77" s="64"/>
      <c r="D77" s="64"/>
      <c r="E77" s="65"/>
      <c r="F77" s="17">
        <f>F27+F71+F76</f>
        <v>22912900</v>
      </c>
      <c r="G77" s="17">
        <f>G27+G71+G76</f>
        <v>0</v>
      </c>
      <c r="H77" s="17">
        <f>H27+H71+H76</f>
        <v>22912900</v>
      </c>
      <c r="I77" s="64"/>
      <c r="J77" s="64"/>
      <c r="K77" s="65"/>
      <c r="L77" s="17">
        <f>L27+L71+L76</f>
        <v>24789900</v>
      </c>
      <c r="M77" s="17">
        <f>M27+M71+M76</f>
        <v>0</v>
      </c>
      <c r="N77" s="17">
        <f>N27+N71+N76</f>
        <v>24789900</v>
      </c>
    </row>
    <row r="78" spans="1:14" ht="15.75" x14ac:dyDescent="0.25">
      <c r="A78" s="4"/>
      <c r="B78" s="5"/>
      <c r="C78" s="5"/>
      <c r="D78" s="5"/>
      <c r="E78" s="5"/>
    </row>
    <row r="79" spans="1:14" ht="15.75" x14ac:dyDescent="0.25">
      <c r="A79" s="4"/>
      <c r="B79" s="5"/>
      <c r="C79" s="5"/>
      <c r="D79" s="5"/>
      <c r="E79" s="5"/>
      <c r="G79" s="110"/>
      <c r="H79" s="110"/>
    </row>
    <row r="80" spans="1:14" ht="15.75" x14ac:dyDescent="0.25">
      <c r="A80" s="4"/>
      <c r="B80" s="5"/>
      <c r="C80" s="5"/>
      <c r="D80" s="5"/>
      <c r="E80" s="5"/>
    </row>
    <row r="81" spans="1:5" ht="15.75" x14ac:dyDescent="0.25">
      <c r="A81" s="4"/>
      <c r="B81" s="5"/>
      <c r="C81" s="5"/>
      <c r="D81" s="5"/>
      <c r="E81" s="5"/>
    </row>
    <row r="82" spans="1:5" ht="15.75" x14ac:dyDescent="0.25">
      <c r="A82" s="4"/>
      <c r="B82" s="5"/>
      <c r="C82" s="5"/>
      <c r="D82" s="5"/>
      <c r="E82" s="5"/>
    </row>
    <row r="83" spans="1:5" ht="15.75" x14ac:dyDescent="0.25">
      <c r="A83" s="4"/>
      <c r="B83" s="5"/>
      <c r="C83" s="5"/>
      <c r="D83" s="5"/>
      <c r="E83" s="5"/>
    </row>
    <row r="84" spans="1:5" ht="15.75" x14ac:dyDescent="0.25">
      <c r="A84" s="4"/>
      <c r="B84" s="5"/>
      <c r="C84" s="5"/>
      <c r="D84" s="5"/>
      <c r="E84" s="5"/>
    </row>
    <row r="85" spans="1:5" ht="15.75" x14ac:dyDescent="0.25">
      <c r="A85" s="4"/>
      <c r="B85" s="5"/>
      <c r="C85" s="5"/>
      <c r="D85" s="5"/>
      <c r="E85" s="5"/>
    </row>
    <row r="86" spans="1:5" ht="15.75" x14ac:dyDescent="0.25">
      <c r="A86" s="4"/>
      <c r="B86" s="5"/>
      <c r="C86" s="5"/>
      <c r="D86" s="5"/>
      <c r="E86" s="5"/>
    </row>
    <row r="87" spans="1:5" ht="15.75" x14ac:dyDescent="0.25">
      <c r="A87" s="4"/>
      <c r="B87" s="5"/>
      <c r="C87" s="5"/>
      <c r="D87" s="5"/>
      <c r="E87" s="5"/>
    </row>
    <row r="88" spans="1:5" ht="15.75" x14ac:dyDescent="0.25">
      <c r="A88" s="4"/>
      <c r="B88" s="5"/>
      <c r="C88" s="5"/>
      <c r="D88" s="5"/>
      <c r="E88" s="5"/>
    </row>
    <row r="89" spans="1:5" ht="15.75" x14ac:dyDescent="0.25">
      <c r="A89" s="4"/>
      <c r="B89" s="5"/>
      <c r="C89" s="5"/>
      <c r="D89" s="5"/>
      <c r="E89" s="5"/>
    </row>
    <row r="90" spans="1:5" ht="15.75" x14ac:dyDescent="0.25">
      <c r="A90" s="4"/>
      <c r="B90" s="5"/>
      <c r="C90" s="5"/>
      <c r="D90" s="5"/>
      <c r="E90" s="5"/>
    </row>
    <row r="91" spans="1:5" ht="15.75" x14ac:dyDescent="0.25">
      <c r="A91" s="4"/>
      <c r="B91" s="5"/>
      <c r="C91" s="5"/>
      <c r="D91" s="5"/>
      <c r="E91" s="5"/>
    </row>
    <row r="92" spans="1:5" ht="15.75" x14ac:dyDescent="0.25">
      <c r="A92" s="4"/>
      <c r="B92" s="5"/>
      <c r="C92" s="5"/>
      <c r="D92" s="5"/>
      <c r="E92" s="5"/>
    </row>
    <row r="93" spans="1:5" ht="15.75" x14ac:dyDescent="0.25">
      <c r="A93" s="4"/>
      <c r="B93" s="5"/>
      <c r="C93" s="5"/>
      <c r="D93" s="5"/>
      <c r="E93" s="5"/>
    </row>
    <row r="94" spans="1:5" ht="15.75" x14ac:dyDescent="0.25">
      <c r="A94" s="4"/>
      <c r="B94" s="5"/>
      <c r="C94" s="5"/>
      <c r="D94" s="5"/>
      <c r="E94" s="5"/>
    </row>
    <row r="95" spans="1:5" ht="15.75" x14ac:dyDescent="0.25">
      <c r="A95" s="4"/>
      <c r="B95" s="5"/>
      <c r="C95" s="5"/>
      <c r="D95" s="5"/>
      <c r="E95" s="5"/>
    </row>
    <row r="96" spans="1:5" ht="15.75" x14ac:dyDescent="0.25">
      <c r="A96" s="4"/>
      <c r="B96" s="5"/>
      <c r="C96" s="5"/>
      <c r="D96" s="5"/>
      <c r="E96" s="5"/>
    </row>
    <row r="97" spans="1:5" ht="15.75" x14ac:dyDescent="0.25">
      <c r="A97" s="4"/>
      <c r="B97" s="5"/>
      <c r="C97" s="5"/>
      <c r="D97" s="5"/>
      <c r="E97" s="5"/>
    </row>
    <row r="98" spans="1:5" ht="15.75" x14ac:dyDescent="0.25">
      <c r="A98" s="4"/>
      <c r="B98" s="5"/>
      <c r="C98" s="5"/>
      <c r="D98" s="5"/>
      <c r="E98" s="5"/>
    </row>
    <row r="99" spans="1:5" ht="15.75" x14ac:dyDescent="0.25">
      <c r="A99" s="4"/>
      <c r="B99" s="5"/>
      <c r="C99" s="5"/>
      <c r="D99" s="5"/>
      <c r="E99" s="5"/>
    </row>
    <row r="100" spans="1:5" ht="15.75" x14ac:dyDescent="0.25">
      <c r="A100" s="4"/>
      <c r="B100" s="5"/>
      <c r="C100" s="5"/>
      <c r="D100" s="5"/>
      <c r="E100" s="5"/>
    </row>
    <row r="101" spans="1:5" ht="15.75" x14ac:dyDescent="0.25">
      <c r="A101" s="4"/>
      <c r="B101" s="5"/>
      <c r="C101" s="5"/>
      <c r="D101" s="5"/>
      <c r="E101" s="5"/>
    </row>
  </sheetData>
  <mergeCells count="4">
    <mergeCell ref="C5:H5"/>
    <mergeCell ref="I5:N5"/>
    <mergeCell ref="B2:F2"/>
    <mergeCell ref="B3:F3"/>
  </mergeCells>
  <phoneticPr fontId="5" type="noConversion"/>
  <pageMargins left="0.25" right="0.25" top="0.75" bottom="0.75" header="0.5" footer="0.5"/>
  <pageSetup paperSize="9" scale="90" orientation="landscape" horizontalDpi="4294967295" verticalDpi="30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Binay Pathak</dc:creator>
  <cp:lastModifiedBy>Binay Pathak</cp:lastModifiedBy>
  <cp:lastPrinted>2012-09-24T08:51:50Z</cp:lastPrinted>
  <dcterms:created xsi:type="dcterms:W3CDTF">1996-10-14T23:33:28Z</dcterms:created>
  <dcterms:modified xsi:type="dcterms:W3CDTF">2013-07-11T20:47:43Z</dcterms:modified>
</cp:coreProperties>
</file>