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Revised Budget Apr 14-Mar 15  " sheetId="1" r:id="rId1"/>
  </sheets>
  <definedNames/>
  <calcPr fullCalcOnLoad="1"/>
</workbook>
</file>

<file path=xl/sharedStrings.xml><?xml version="1.0" encoding="utf-8"?>
<sst xmlns="http://schemas.openxmlformats.org/spreadsheetml/2006/main" count="119" uniqueCount="93">
  <si>
    <t>Sl. No</t>
  </si>
  <si>
    <t>Budget Head</t>
  </si>
  <si>
    <t>Unit</t>
  </si>
  <si>
    <t>Time</t>
  </si>
  <si>
    <t>Rs</t>
  </si>
  <si>
    <t>A</t>
  </si>
  <si>
    <t>i</t>
  </si>
  <si>
    <t>ii</t>
  </si>
  <si>
    <t>iii</t>
  </si>
  <si>
    <t>iv</t>
  </si>
  <si>
    <t>v</t>
  </si>
  <si>
    <t>vi</t>
  </si>
  <si>
    <t>vii</t>
  </si>
  <si>
    <t>viii</t>
  </si>
  <si>
    <t>Unit Cost</t>
  </si>
  <si>
    <t>B</t>
  </si>
  <si>
    <t>C</t>
  </si>
  <si>
    <t>PROGRAM COST</t>
  </si>
  <si>
    <t>OVERHEAD COST</t>
  </si>
  <si>
    <t>Total Overhead</t>
  </si>
  <si>
    <t>PERSONNEL</t>
  </si>
  <si>
    <t>Salary Program</t>
  </si>
  <si>
    <t>Director</t>
  </si>
  <si>
    <t>Chief Project Coordinator</t>
  </si>
  <si>
    <t xml:space="preserve">Production Coordinator </t>
  </si>
  <si>
    <t>Pre-service Teacher Education Module</t>
  </si>
  <si>
    <t>a</t>
  </si>
  <si>
    <t>Travel for field Support  &amp; Monitoring of Sangati Programme</t>
  </si>
  <si>
    <t>b</t>
  </si>
  <si>
    <t>Tea break and Lunch</t>
  </si>
  <si>
    <t>Venue</t>
  </si>
  <si>
    <t>Material</t>
  </si>
  <si>
    <t>Resource person</t>
  </si>
  <si>
    <t>Pre- service Teacher Education Module - work with DEd Colleges affiliated to DIET's</t>
  </si>
  <si>
    <t>Lodging &amp; Boarding</t>
  </si>
  <si>
    <t xml:space="preserve">Office Rent </t>
  </si>
  <si>
    <t>Office Supplies</t>
  </si>
  <si>
    <t>Postage, Courier &amp; Telephone for Implementation of Sangati</t>
  </si>
  <si>
    <t>xi</t>
  </si>
  <si>
    <t>April 2014 to March 2015</t>
  </si>
  <si>
    <t>Production of Sangati Kits</t>
  </si>
  <si>
    <t xml:space="preserve">Visual Aids </t>
  </si>
  <si>
    <t>Manuals</t>
  </si>
  <si>
    <t>Children's Material</t>
  </si>
  <si>
    <t>Packaging</t>
  </si>
  <si>
    <t>Travel for kit distribution to schools</t>
  </si>
  <si>
    <t>Packaging  Charges for Teaching Learning Material</t>
  </si>
  <si>
    <t>Transportation charges for distribution of teaching learning material to DIET and DEd Colleges</t>
  </si>
  <si>
    <t>Field Representatives ( 70 )</t>
  </si>
  <si>
    <t xml:space="preserve">Processing &amp; printing of manual and visual aids of Pre - service Teacher Education module </t>
  </si>
  <si>
    <t>Printing of Learning Material ( 210 pages )</t>
  </si>
  <si>
    <t>Total Salary (A)</t>
  </si>
  <si>
    <t>Salary - Administration</t>
  </si>
  <si>
    <t>x</t>
  </si>
  <si>
    <t>xii</t>
  </si>
  <si>
    <t>Accounts Assistant</t>
  </si>
  <si>
    <t>Office Administrator cum Computer Operator</t>
  </si>
  <si>
    <t>Office Assistant (I)</t>
  </si>
  <si>
    <t>Office Assistant (II)</t>
  </si>
  <si>
    <t>Helper</t>
  </si>
  <si>
    <t xml:space="preserve">Sub Total Salary Administration </t>
  </si>
  <si>
    <t>Total Program Cost (I +ii +iii + iv)</t>
  </si>
  <si>
    <t>Grand Total (A+B+C)</t>
  </si>
  <si>
    <t xml:space="preserve">Travel for field Support  &amp; Monitoring of Manthan </t>
  </si>
  <si>
    <t>Budget  for  April 2014 to March 2015</t>
  </si>
  <si>
    <t xml:space="preserve">Training, Writing &amp; Research for AAP </t>
  </si>
  <si>
    <t xml:space="preserve">Sub Total of PSTT </t>
  </si>
  <si>
    <t>Sub Total of PSTT Module</t>
  </si>
  <si>
    <t>Sub Total of Production</t>
  </si>
  <si>
    <t>Pre-service Teacher Education Module          ( Manthan)</t>
  </si>
  <si>
    <t>Salary for field work coordinator (liaison with DIET's, follow -up, feedback)</t>
  </si>
  <si>
    <t>Implementation of Sangati</t>
  </si>
  <si>
    <t>Sub Total Implementation of Sangati</t>
  </si>
  <si>
    <t>Workshops for Pre- service Education Module</t>
  </si>
  <si>
    <t>Sub Total Salary  program</t>
  </si>
  <si>
    <t xml:space="preserve">                                                                                                                                    Avehi Abacus Project of Avehi Public Charitable (Educational) Trust</t>
  </si>
  <si>
    <t>Supported by Asha</t>
  </si>
  <si>
    <t>Note : Amount received from Asha Till 31st July 2014 is Rs. 58,75,000/-</t>
  </si>
  <si>
    <t>Total Budget</t>
  </si>
  <si>
    <t>Accountant</t>
  </si>
  <si>
    <t xml:space="preserve">Field Coordinators ( 7 ) </t>
  </si>
  <si>
    <t>ix</t>
  </si>
  <si>
    <t>Rs. 76,06,791/-</t>
  </si>
  <si>
    <t>3. Rs. 8,000/- for Communication</t>
  </si>
  <si>
    <t>4. Rs. 12,000/- for misc. (Tea for staff, cleaning material) </t>
  </si>
  <si>
    <t>Thus the total per month requirement is Rs, 6,70,000/-</t>
  </si>
  <si>
    <t>Thus the minimum total required from October 14 to March 15 is 50,20,000/- </t>
  </si>
  <si>
    <t>1. Rs. 6,25,000/- Per month for Salaries (excluding director and one of the main contributor as they have decided to work without remuneration during this period.)</t>
  </si>
  <si>
    <t>2. Rs. 25,000/- Per month for Local travel to staff for monitoring of schools and teacher education colleges. (Director is putting personal money for her travel related to AVEHI.)  </t>
  </si>
  <si>
    <t>Besides this they will need Rs. 10,00,000/- for Production and Distribution of Children's material and a few manuals/visual aids of kit 6 for Sangati in Municipal Schools. </t>
  </si>
  <si>
    <t xml:space="preserve">Details of emergency funding needed. This is less than above gap because they are trying to still get some funding from other sources and below will at least keep them from closing down. </t>
  </si>
  <si>
    <t>Modified April 2014 to March 2015 budget</t>
  </si>
  <si>
    <t>Shortfall fromOctober 14 to March 15 in Modified budget (see table below)</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</si>
</sst>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_(* #,##0.0_);_(* \(#,##0.0\);_(* &quot;-&quot;??_);_(@_)"/>
    <numFmt numFmtId="179" formatCode="_(* #,##0_);_(* \(#,##0\);_(* &quot;-&quot;??_);_(@_)"/>
    <numFmt numFmtId="180" formatCode="#,##0;[Red]#,##0"/>
    <numFmt numFmtId="181" formatCode="#,##0.00;[Red]#,##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5">
    <font>
      <sz val="10"/>
      <name val="Arial"/>
      <family val="0"/>
    </font>
    <font>
      <b/>
      <sz val="9"/>
      <name val="Arial"/>
      <family val="2"/>
    </font>
    <font>
      <b/>
      <i/>
      <sz val="10"/>
      <name val="Arial"/>
      <family val="2"/>
    </font>
    <font>
      <b/>
      <u val="single"/>
      <sz val="9"/>
      <name val="Arial"/>
      <family val="2"/>
    </font>
    <font>
      <b/>
      <sz val="8"/>
      <name val="Arial"/>
      <family val="2"/>
    </font>
    <font>
      <sz val="12"/>
      <name val="Arial Narrow"/>
      <family val="2"/>
    </font>
    <font>
      <b/>
      <sz val="12"/>
      <name val="Arial Narrow"/>
      <family val="2"/>
    </font>
    <font>
      <b/>
      <sz val="10"/>
      <name val="Arial Narrow"/>
      <family val="2"/>
    </font>
    <font>
      <sz val="9"/>
      <name val="Arial"/>
      <family val="2"/>
    </font>
    <font>
      <b/>
      <u val="single"/>
      <sz val="10"/>
      <name val="Arial"/>
      <family val="2"/>
    </font>
    <font>
      <b/>
      <sz val="10"/>
      <name val="Arial"/>
      <family val="2"/>
    </font>
    <font>
      <b/>
      <i/>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2"/>
      <name val="Times New Roman"/>
      <family val="1"/>
    </font>
    <font>
      <b/>
      <sz val="12"/>
      <name val="Times New Roman"/>
      <family val="1"/>
    </font>
    <font>
      <b/>
      <sz val="12"/>
      <color indexed="10"/>
      <name val="Times New Roman"/>
      <family val="1"/>
    </font>
    <font>
      <b/>
      <sz val="12"/>
      <color indexed="10"/>
      <name val="Calibri"/>
      <family val="2"/>
    </font>
    <font>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FF0000"/>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color indexed="63"/>
      </top>
      <bottom style="thin"/>
    </border>
    <border>
      <left style="medium"/>
      <right>
        <color indexed="63"/>
      </right>
      <top>
        <color indexed="63"/>
      </top>
      <bottom style="thin"/>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1">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xf>
    <xf numFmtId="0" fontId="7" fillId="0" borderId="11" xfId="0" applyFont="1" applyBorder="1" applyAlignment="1">
      <alignment/>
    </xf>
    <xf numFmtId="0" fontId="7" fillId="0" borderId="10" xfId="0" applyFont="1" applyBorder="1" applyAlignment="1">
      <alignment horizontal="center"/>
    </xf>
    <xf numFmtId="0" fontId="8" fillId="0" borderId="14"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center"/>
    </xf>
    <xf numFmtId="0" fontId="3" fillId="0" borderId="16" xfId="0" applyFont="1" applyBorder="1" applyAlignment="1">
      <alignment/>
    </xf>
    <xf numFmtId="0" fontId="1" fillId="0" borderId="16" xfId="0" applyFont="1" applyBorder="1" applyAlignment="1">
      <alignment horizontal="center"/>
    </xf>
    <xf numFmtId="179" fontId="1" fillId="0" borderId="16" xfId="42" applyNumberFormat="1" applyFont="1" applyBorder="1" applyAlignment="1">
      <alignment/>
    </xf>
    <xf numFmtId="0" fontId="1" fillId="0" borderId="16" xfId="0" applyFont="1" applyBorder="1" applyAlignment="1">
      <alignment/>
    </xf>
    <xf numFmtId="0" fontId="4" fillId="0" borderId="17" xfId="0" applyFont="1" applyBorder="1" applyAlignment="1">
      <alignment horizontal="center"/>
    </xf>
    <xf numFmtId="0" fontId="0" fillId="0" borderId="14" xfId="0" applyBorder="1" applyAlignment="1">
      <alignment horizontal="center"/>
    </xf>
    <xf numFmtId="0" fontId="5" fillId="0" borderId="17" xfId="0" applyFont="1" applyBorder="1" applyAlignment="1">
      <alignment horizontal="center"/>
    </xf>
    <xf numFmtId="0" fontId="8" fillId="0" borderId="14" xfId="58" applyFont="1" applyBorder="1" applyAlignment="1">
      <alignment horizontal="left" wrapText="1"/>
      <protection/>
    </xf>
    <xf numFmtId="0" fontId="8" fillId="0" borderId="14" xfId="58" applyFont="1" applyFill="1" applyBorder="1" applyAlignment="1">
      <alignment horizontal="left" wrapText="1"/>
      <protection/>
    </xf>
    <xf numFmtId="0" fontId="3" fillId="0" borderId="16" xfId="0" applyFont="1" applyBorder="1" applyAlignment="1">
      <alignment horizontal="left"/>
    </xf>
    <xf numFmtId="0" fontId="5" fillId="0" borderId="1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7" fillId="0" borderId="13" xfId="0" applyFont="1" applyBorder="1" applyAlignment="1">
      <alignment horizontal="center"/>
    </xf>
    <xf numFmtId="0" fontId="3" fillId="0" borderId="18" xfId="0" applyFont="1" applyBorder="1" applyAlignment="1">
      <alignment horizontal="center"/>
    </xf>
    <xf numFmtId="0" fontId="5" fillId="0" borderId="19" xfId="0" applyFont="1" applyBorder="1" applyAlignment="1">
      <alignment horizontal="center"/>
    </xf>
    <xf numFmtId="0" fontId="3" fillId="0" borderId="19" xfId="0" applyFont="1" applyBorder="1" applyAlignment="1">
      <alignment horizontal="left" wrapText="1"/>
    </xf>
    <xf numFmtId="0" fontId="8" fillId="0" borderId="19" xfId="0" applyFont="1" applyBorder="1" applyAlignment="1">
      <alignment horizontal="left" wrapText="1"/>
    </xf>
    <xf numFmtId="0" fontId="9" fillId="0" borderId="19" xfId="0" applyFont="1" applyBorder="1" applyAlignment="1">
      <alignment horizontal="left" wrapText="1"/>
    </xf>
    <xf numFmtId="0" fontId="0" fillId="0" borderId="19" xfId="0" applyFont="1" applyFill="1" applyBorder="1" applyAlignment="1">
      <alignment horizontal="left"/>
    </xf>
    <xf numFmtId="0" fontId="9" fillId="0" borderId="19" xfId="63" applyFont="1" applyBorder="1" applyAlignment="1">
      <alignment horizontal="left" wrapText="1"/>
      <protection/>
    </xf>
    <xf numFmtId="0" fontId="0" fillId="0" borderId="19" xfId="63" applyFont="1" applyBorder="1" applyAlignment="1">
      <alignment horizontal="left"/>
      <protection/>
    </xf>
    <xf numFmtId="0" fontId="6" fillId="0" borderId="19" xfId="0" applyFont="1" applyBorder="1" applyAlignment="1">
      <alignment horizontal="center"/>
    </xf>
    <xf numFmtId="0" fontId="7" fillId="0" borderId="20" xfId="0" applyFont="1" applyBorder="1" applyAlignment="1">
      <alignment horizontal="center"/>
    </xf>
    <xf numFmtId="0" fontId="6" fillId="33" borderId="19" xfId="0" applyFont="1" applyFill="1" applyBorder="1" applyAlignment="1">
      <alignment horizontal="center"/>
    </xf>
    <xf numFmtId="0" fontId="10" fillId="33" borderId="19" xfId="67" applyFont="1" applyFill="1" applyBorder="1" applyAlignment="1">
      <alignment horizontal="left" wrapText="1"/>
      <protection/>
    </xf>
    <xf numFmtId="0" fontId="0" fillId="33" borderId="0" xfId="0" applyFill="1" applyAlignment="1">
      <alignment/>
    </xf>
    <xf numFmtId="0" fontId="5" fillId="33" borderId="14" xfId="0" applyFont="1" applyFill="1" applyBorder="1" applyAlignment="1">
      <alignment horizontal="center"/>
    </xf>
    <xf numFmtId="0" fontId="8" fillId="33" borderId="21" xfId="0" applyFont="1" applyFill="1" applyBorder="1" applyAlignment="1">
      <alignment horizontal="left" wrapText="1"/>
    </xf>
    <xf numFmtId="0" fontId="8" fillId="33" borderId="14" xfId="0" applyFont="1" applyFill="1" applyBorder="1" applyAlignment="1">
      <alignment horizontal="left" wrapText="1"/>
    </xf>
    <xf numFmtId="0" fontId="5" fillId="33" borderId="22" xfId="0" applyFont="1" applyFill="1" applyBorder="1" applyAlignment="1">
      <alignment horizontal="center"/>
    </xf>
    <xf numFmtId="0" fontId="6" fillId="33" borderId="13" xfId="0" applyFont="1" applyFill="1" applyBorder="1" applyAlignment="1">
      <alignment horizontal="center"/>
    </xf>
    <xf numFmtId="0" fontId="7" fillId="33" borderId="13" xfId="0" applyFont="1" applyFill="1" applyBorder="1" applyAlignment="1">
      <alignment/>
    </xf>
    <xf numFmtId="0" fontId="7" fillId="33" borderId="13" xfId="0" applyFont="1" applyFill="1" applyBorder="1" applyAlignment="1">
      <alignment horizontal="center"/>
    </xf>
    <xf numFmtId="0" fontId="5" fillId="0" borderId="19" xfId="0" applyFont="1" applyFill="1" applyBorder="1" applyAlignment="1">
      <alignment horizontal="center"/>
    </xf>
    <xf numFmtId="0" fontId="8" fillId="0" borderId="19" xfId="0" applyFont="1" applyFill="1" applyBorder="1" applyAlignment="1">
      <alignment horizontal="left" wrapText="1"/>
    </xf>
    <xf numFmtId="0" fontId="5" fillId="0" borderId="17" xfId="0" applyFont="1" applyFill="1" applyBorder="1" applyAlignment="1">
      <alignment horizontal="center"/>
    </xf>
    <xf numFmtId="0" fontId="1" fillId="0" borderId="14" xfId="0" applyFont="1" applyBorder="1" applyAlignment="1">
      <alignment/>
    </xf>
    <xf numFmtId="0" fontId="1" fillId="0" borderId="14" xfId="0" applyFont="1" applyBorder="1" applyAlignment="1">
      <alignment horizontal="center"/>
    </xf>
    <xf numFmtId="0" fontId="5" fillId="33" borderId="17" xfId="0" applyFont="1" applyFill="1" applyBorder="1" applyAlignment="1">
      <alignment horizontal="center"/>
    </xf>
    <xf numFmtId="0" fontId="1" fillId="0" borderId="23" xfId="0" applyFont="1" applyBorder="1" applyAlignment="1">
      <alignment/>
    </xf>
    <xf numFmtId="0" fontId="5" fillId="0" borderId="24" xfId="0" applyFont="1" applyBorder="1" applyAlignment="1">
      <alignment horizontal="center"/>
    </xf>
    <xf numFmtId="0" fontId="8" fillId="0" borderId="22" xfId="0" applyFont="1" applyBorder="1" applyAlignment="1">
      <alignment horizontal="left" wrapText="1"/>
    </xf>
    <xf numFmtId="0" fontId="1" fillId="0" borderId="25" xfId="0" applyFont="1" applyBorder="1" applyAlignment="1">
      <alignment horizontal="left" wrapText="1"/>
    </xf>
    <xf numFmtId="0" fontId="0" fillId="0" borderId="25" xfId="0" applyBorder="1" applyAlignment="1">
      <alignment/>
    </xf>
    <xf numFmtId="0" fontId="1" fillId="0" borderId="0" xfId="0" applyFont="1" applyBorder="1" applyAlignment="1">
      <alignment horizontal="center"/>
    </xf>
    <xf numFmtId="0" fontId="1" fillId="0" borderId="23"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center"/>
    </xf>
    <xf numFmtId="0" fontId="7" fillId="0" borderId="22" xfId="0" applyFont="1" applyBorder="1" applyAlignment="1">
      <alignment horizontal="center"/>
    </xf>
    <xf numFmtId="0" fontId="3" fillId="0" borderId="27" xfId="0" applyFont="1" applyBorder="1" applyAlignment="1">
      <alignment horizontal="left"/>
    </xf>
    <xf numFmtId="0" fontId="7" fillId="0" borderId="12" xfId="0" applyFont="1" applyBorder="1" applyAlignment="1">
      <alignment/>
    </xf>
    <xf numFmtId="0" fontId="7" fillId="0" borderId="28" xfId="0" applyFont="1" applyBorder="1" applyAlignment="1">
      <alignment horizontal="center"/>
    </xf>
    <xf numFmtId="0" fontId="8" fillId="0" borderId="14" xfId="0" applyFont="1" applyBorder="1" applyAlignment="1">
      <alignment horizontal="left" vertical="top" wrapText="1"/>
    </xf>
    <xf numFmtId="0" fontId="2" fillId="0" borderId="13" xfId="0" applyFont="1" applyBorder="1" applyAlignment="1">
      <alignment horizontal="center"/>
    </xf>
    <xf numFmtId="179" fontId="2" fillId="0" borderId="13" xfId="42" applyNumberFormat="1" applyFont="1" applyBorder="1" applyAlignment="1">
      <alignment horizontal="center"/>
    </xf>
    <xf numFmtId="179" fontId="0" fillId="0" borderId="0" xfId="0" applyNumberFormat="1" applyAlignment="1">
      <alignment/>
    </xf>
    <xf numFmtId="0" fontId="0" fillId="0" borderId="29" xfId="0" applyBorder="1" applyAlignment="1">
      <alignment horizontal="center"/>
    </xf>
    <xf numFmtId="0" fontId="0" fillId="0" borderId="30" xfId="0" applyBorder="1" applyAlignment="1">
      <alignment/>
    </xf>
    <xf numFmtId="0" fontId="2" fillId="0" borderId="20" xfId="0" applyFont="1" applyBorder="1" applyAlignment="1">
      <alignment horizontal="center" wrapText="1"/>
    </xf>
    <xf numFmtId="0" fontId="2" fillId="0" borderId="31" xfId="0" applyFont="1" applyBorder="1" applyAlignment="1">
      <alignment horizontal="center"/>
    </xf>
    <xf numFmtId="179" fontId="2" fillId="0" borderId="31" xfId="42" applyNumberFormat="1" applyFont="1" applyBorder="1" applyAlignment="1">
      <alignment horizontal="center"/>
    </xf>
    <xf numFmtId="0" fontId="2" fillId="0" borderId="13" xfId="0" applyFont="1" applyBorder="1" applyAlignment="1">
      <alignment horizontal="center" wrapText="1"/>
    </xf>
    <xf numFmtId="0" fontId="1" fillId="0" borderId="12" xfId="0" applyFont="1" applyBorder="1" applyAlignment="1">
      <alignment horizontal="center"/>
    </xf>
    <xf numFmtId="0" fontId="1" fillId="0" borderId="28" xfId="0" applyFont="1" applyBorder="1" applyAlignment="1">
      <alignment/>
    </xf>
    <xf numFmtId="0" fontId="1" fillId="0" borderId="32" xfId="0" applyFont="1" applyBorder="1" applyAlignment="1">
      <alignment horizontal="center"/>
    </xf>
    <xf numFmtId="0" fontId="1" fillId="0" borderId="13" xfId="0" applyFont="1" applyBorder="1" applyAlignment="1">
      <alignment horizontal="center"/>
    </xf>
    <xf numFmtId="0" fontId="8" fillId="33" borderId="22" xfId="0" applyFont="1" applyFill="1" applyBorder="1" applyAlignment="1">
      <alignment horizontal="left" wrapText="1"/>
    </xf>
    <xf numFmtId="0" fontId="5" fillId="0" borderId="33" xfId="0" applyFont="1" applyFill="1" applyBorder="1" applyAlignment="1">
      <alignment horizontal="center"/>
    </xf>
    <xf numFmtId="0" fontId="8" fillId="0" borderId="33" xfId="0" applyFont="1" applyFill="1" applyBorder="1" applyAlignment="1">
      <alignment horizontal="left" wrapText="1"/>
    </xf>
    <xf numFmtId="0" fontId="5" fillId="0" borderId="24" xfId="0" applyFont="1" applyFill="1" applyBorder="1" applyAlignment="1">
      <alignment horizontal="center"/>
    </xf>
    <xf numFmtId="0" fontId="5" fillId="0" borderId="27" xfId="0" applyFont="1" applyFill="1" applyBorder="1" applyAlignment="1">
      <alignment horizontal="center"/>
    </xf>
    <xf numFmtId="0" fontId="8" fillId="0" borderId="27" xfId="0" applyFont="1" applyFill="1" applyBorder="1" applyAlignment="1">
      <alignment horizontal="left" wrapText="1"/>
    </xf>
    <xf numFmtId="0" fontId="5" fillId="0" borderId="26" xfId="0" applyFont="1" applyFill="1" applyBorder="1" applyAlignment="1">
      <alignment horizontal="center"/>
    </xf>
    <xf numFmtId="0" fontId="5" fillId="0" borderId="12" xfId="0" applyFont="1" applyFill="1" applyBorder="1" applyAlignment="1">
      <alignment horizontal="center"/>
    </xf>
    <xf numFmtId="0" fontId="1" fillId="0" borderId="12" xfId="0" applyFont="1" applyFill="1" applyBorder="1" applyAlignment="1">
      <alignment horizontal="left" wrapText="1"/>
    </xf>
    <xf numFmtId="0" fontId="6" fillId="0" borderId="34" xfId="0" applyFont="1" applyFill="1" applyBorder="1" applyAlignment="1">
      <alignment horizontal="center"/>
    </xf>
    <xf numFmtId="0" fontId="5" fillId="33" borderId="35" xfId="0" applyFont="1" applyFill="1" applyBorder="1" applyAlignment="1">
      <alignment horizontal="center"/>
    </xf>
    <xf numFmtId="0" fontId="0" fillId="0" borderId="33" xfId="63" applyFont="1" applyBorder="1" applyAlignment="1">
      <alignment horizontal="left"/>
      <protection/>
    </xf>
    <xf numFmtId="0" fontId="5" fillId="33" borderId="36" xfId="0" applyFont="1" applyFill="1" applyBorder="1" applyAlignment="1">
      <alignment horizontal="center"/>
    </xf>
    <xf numFmtId="0" fontId="0" fillId="0" borderId="27" xfId="63" applyFont="1" applyBorder="1" applyAlignment="1">
      <alignment horizontal="left"/>
      <protection/>
    </xf>
    <xf numFmtId="0" fontId="5" fillId="33" borderId="12" xfId="0" applyFont="1" applyFill="1" applyBorder="1" applyAlignment="1">
      <alignment horizontal="center"/>
    </xf>
    <xf numFmtId="0" fontId="10" fillId="0" borderId="12" xfId="63" applyFont="1" applyBorder="1" applyAlignment="1">
      <alignment horizontal="left"/>
      <protection/>
    </xf>
    <xf numFmtId="0" fontId="5" fillId="33" borderId="25" xfId="0" applyFont="1" applyFill="1" applyBorder="1" applyAlignment="1">
      <alignment horizontal="center"/>
    </xf>
    <xf numFmtId="0" fontId="0" fillId="33" borderId="25" xfId="69" applyFont="1" applyFill="1" applyBorder="1" applyAlignment="1">
      <alignment horizontal="left" wrapText="1"/>
      <protection/>
    </xf>
    <xf numFmtId="0" fontId="5" fillId="33" borderId="34" xfId="0" applyFont="1" applyFill="1" applyBorder="1" applyAlignment="1">
      <alignment horizontal="center"/>
    </xf>
    <xf numFmtId="0" fontId="5" fillId="0" borderId="33" xfId="0" applyFont="1" applyBorder="1" applyAlignment="1">
      <alignment horizontal="center"/>
    </xf>
    <xf numFmtId="0" fontId="3" fillId="0" borderId="22" xfId="0" applyFont="1" applyBorder="1" applyAlignment="1">
      <alignment horizontal="left" wrapText="1"/>
    </xf>
    <xf numFmtId="0" fontId="5" fillId="0" borderId="27" xfId="0" applyFont="1" applyBorder="1" applyAlignment="1">
      <alignment horizontal="center"/>
    </xf>
    <xf numFmtId="0" fontId="5" fillId="0" borderId="27" xfId="0" applyFont="1" applyBorder="1" applyAlignment="1">
      <alignment/>
    </xf>
    <xf numFmtId="0" fontId="5" fillId="0" borderId="12" xfId="0" applyFont="1" applyBorder="1" applyAlignment="1">
      <alignment horizontal="center"/>
    </xf>
    <xf numFmtId="0" fontId="5" fillId="0" borderId="29" xfId="0" applyFont="1" applyBorder="1" applyAlignment="1">
      <alignment horizontal="center"/>
    </xf>
    <xf numFmtId="0" fontId="11" fillId="0" borderId="0" xfId="0" applyFont="1" applyAlignment="1">
      <alignment horizontal="left"/>
    </xf>
    <xf numFmtId="0" fontId="11" fillId="0" borderId="37" xfId="0" applyFont="1" applyBorder="1" applyAlignment="1">
      <alignment horizontal="left"/>
    </xf>
    <xf numFmtId="0" fontId="11" fillId="0" borderId="0" xfId="0" applyFont="1" applyAlignment="1">
      <alignment horizontal="center"/>
    </xf>
    <xf numFmtId="0" fontId="29" fillId="0" borderId="0" xfId="0" applyFont="1" applyAlignment="1">
      <alignment horizontal="center"/>
    </xf>
    <xf numFmtId="0" fontId="11" fillId="0" borderId="0" xfId="0" applyFont="1" applyBorder="1" applyAlignment="1">
      <alignment/>
    </xf>
    <xf numFmtId="0" fontId="29" fillId="0" borderId="0" xfId="0" applyFont="1" applyAlignment="1">
      <alignment/>
    </xf>
    <xf numFmtId="0" fontId="29" fillId="0" borderId="0" xfId="0" applyFont="1" applyBorder="1" applyAlignment="1">
      <alignment/>
    </xf>
    <xf numFmtId="179" fontId="0" fillId="0" borderId="14" xfId="42" applyNumberFormat="1" applyFont="1" applyBorder="1" applyAlignment="1">
      <alignment horizontal="center"/>
    </xf>
    <xf numFmtId="0" fontId="8" fillId="0" borderId="14" xfId="0" applyFont="1" applyBorder="1" applyAlignment="1">
      <alignment horizontal="center" wrapText="1"/>
    </xf>
    <xf numFmtId="3" fontId="8" fillId="0" borderId="14" xfId="0" applyNumberFormat="1" applyFont="1" applyBorder="1" applyAlignment="1">
      <alignment horizontal="center" wrapText="1"/>
    </xf>
    <xf numFmtId="179" fontId="8" fillId="0" borderId="14" xfId="0" applyNumberFormat="1" applyFont="1" applyBorder="1" applyAlignment="1">
      <alignment horizontal="center"/>
    </xf>
    <xf numFmtId="0" fontId="8" fillId="33" borderId="14" xfId="60" applyFont="1" applyFill="1" applyBorder="1" applyAlignment="1">
      <alignment horizontal="center" wrapText="1"/>
      <protection/>
    </xf>
    <xf numFmtId="0" fontId="8" fillId="33" borderId="14" xfId="0" applyFont="1" applyFill="1" applyBorder="1" applyAlignment="1">
      <alignment horizontal="center" wrapText="1"/>
    </xf>
    <xf numFmtId="179" fontId="8" fillId="33" borderId="14" xfId="0" applyNumberFormat="1" applyFont="1" applyFill="1" applyBorder="1" applyAlignment="1">
      <alignment horizontal="center"/>
    </xf>
    <xf numFmtId="0" fontId="8" fillId="0" borderId="22" xfId="0" applyFont="1" applyBorder="1" applyAlignment="1">
      <alignment horizontal="center" wrapText="1"/>
    </xf>
    <xf numFmtId="179" fontId="8" fillId="0" borderId="22" xfId="0" applyNumberFormat="1" applyFont="1" applyBorder="1" applyAlignment="1">
      <alignment horizontal="center"/>
    </xf>
    <xf numFmtId="179" fontId="1" fillId="0" borderId="13" xfId="42" applyNumberFormat="1" applyFont="1" applyBorder="1" applyAlignment="1">
      <alignment horizontal="center"/>
    </xf>
    <xf numFmtId="179" fontId="10" fillId="0" borderId="13" xfId="0" applyNumberFormat="1" applyFont="1" applyBorder="1" applyAlignment="1">
      <alignment horizontal="center"/>
    </xf>
    <xf numFmtId="179" fontId="1" fillId="0" borderId="23" xfId="42" applyNumberFormat="1" applyFont="1" applyBorder="1" applyAlignment="1">
      <alignment horizontal="center"/>
    </xf>
    <xf numFmtId="179" fontId="1" fillId="0" borderId="23" xfId="0" applyNumberFormat="1" applyFont="1" applyBorder="1" applyAlignment="1">
      <alignment horizontal="center"/>
    </xf>
    <xf numFmtId="179" fontId="8" fillId="0" borderId="14" xfId="42" applyNumberFormat="1" applyFont="1" applyBorder="1" applyAlignment="1">
      <alignment horizontal="center"/>
    </xf>
    <xf numFmtId="0" fontId="1" fillId="0" borderId="28" xfId="0" applyFont="1" applyBorder="1" applyAlignment="1">
      <alignment horizontal="center"/>
    </xf>
    <xf numFmtId="179" fontId="7" fillId="0" borderId="22" xfId="42" applyNumberFormat="1" applyFont="1" applyBorder="1" applyAlignment="1">
      <alignment horizontal="center"/>
    </xf>
    <xf numFmtId="179" fontId="1" fillId="0" borderId="22" xfId="0" applyNumberFormat="1" applyFont="1" applyBorder="1" applyAlignment="1">
      <alignment horizontal="center"/>
    </xf>
    <xf numFmtId="179" fontId="7" fillId="0" borderId="38" xfId="42" applyNumberFormat="1" applyFont="1" applyBorder="1" applyAlignment="1">
      <alignment horizontal="center"/>
    </xf>
    <xf numFmtId="179" fontId="5" fillId="0" borderId="23" xfId="42" applyNumberFormat="1" applyFont="1" applyBorder="1" applyAlignment="1">
      <alignment horizontal="center"/>
    </xf>
    <xf numFmtId="179" fontId="5" fillId="0" borderId="14" xfId="42" applyNumberFormat="1" applyFont="1" applyBorder="1" applyAlignment="1">
      <alignment horizontal="center"/>
    </xf>
    <xf numFmtId="0" fontId="8" fillId="0" borderId="17" xfId="0" applyFont="1" applyBorder="1" applyAlignment="1">
      <alignment horizontal="center" wrapText="1"/>
    </xf>
    <xf numFmtId="180" fontId="8" fillId="0" borderId="14" xfId="0" applyNumberFormat="1" applyFont="1" applyBorder="1" applyAlignment="1">
      <alignment horizontal="center"/>
    </xf>
    <xf numFmtId="0" fontId="8" fillId="0" borderId="30" xfId="0" applyFont="1" applyBorder="1" applyAlignment="1">
      <alignment horizontal="center" wrapText="1"/>
    </xf>
    <xf numFmtId="180" fontId="8" fillId="0" borderId="22" xfId="0" applyNumberFormat="1" applyFont="1" applyBorder="1" applyAlignment="1">
      <alignment horizontal="center"/>
    </xf>
    <xf numFmtId="0" fontId="8" fillId="0" borderId="34" xfId="0" applyFont="1" applyBorder="1" applyAlignment="1">
      <alignment horizontal="center" wrapText="1"/>
    </xf>
    <xf numFmtId="0" fontId="8" fillId="0" borderId="28" xfId="0" applyFont="1" applyBorder="1" applyAlignment="1">
      <alignment horizontal="center" wrapText="1"/>
    </xf>
    <xf numFmtId="180" fontId="8" fillId="0" borderId="28" xfId="0" applyNumberFormat="1" applyFont="1" applyBorder="1" applyAlignment="1">
      <alignment horizontal="center"/>
    </xf>
    <xf numFmtId="179" fontId="1" fillId="0" borderId="39" xfId="0" applyNumberFormat="1" applyFont="1" applyBorder="1" applyAlignment="1">
      <alignment horizontal="center"/>
    </xf>
    <xf numFmtId="179" fontId="8" fillId="0" borderId="23" xfId="0" applyNumberFormat="1" applyFont="1" applyBorder="1" applyAlignment="1">
      <alignment horizontal="center"/>
    </xf>
    <xf numFmtId="0" fontId="8" fillId="0" borderId="17" xfId="0" applyFont="1" applyFill="1" applyBorder="1" applyAlignment="1">
      <alignment horizontal="center" wrapText="1"/>
    </xf>
    <xf numFmtId="0" fontId="8" fillId="0" borderId="14" xfId="0" applyFont="1" applyFill="1" applyBorder="1" applyAlignment="1">
      <alignment horizontal="center" wrapText="1"/>
    </xf>
    <xf numFmtId="180" fontId="8" fillId="0" borderId="14" xfId="0" applyNumberFormat="1" applyFont="1" applyFill="1" applyBorder="1" applyAlignment="1">
      <alignment horizontal="center"/>
    </xf>
    <xf numFmtId="179" fontId="8" fillId="0" borderId="14" xfId="0" applyNumberFormat="1" applyFont="1" applyFill="1" applyBorder="1" applyAlignment="1">
      <alignment horizontal="center"/>
    </xf>
    <xf numFmtId="0" fontId="8" fillId="0" borderId="17" xfId="0" applyFont="1" applyFill="1" applyBorder="1" applyAlignment="1">
      <alignment horizontal="center"/>
    </xf>
    <xf numFmtId="0" fontId="5" fillId="0" borderId="14" xfId="0" applyFont="1" applyFill="1" applyBorder="1" applyAlignment="1">
      <alignment horizontal="center"/>
    </xf>
    <xf numFmtId="0" fontId="5" fillId="0" borderId="22" xfId="0" applyFont="1" applyFill="1" applyBorder="1" applyAlignment="1">
      <alignment horizontal="center"/>
    </xf>
    <xf numFmtId="180" fontId="8" fillId="0" borderId="22" xfId="0" applyNumberFormat="1" applyFont="1" applyFill="1" applyBorder="1" applyAlignment="1">
      <alignment horizontal="center"/>
    </xf>
    <xf numFmtId="179" fontId="8" fillId="0" borderId="22" xfId="0" applyNumberFormat="1" applyFont="1" applyFill="1" applyBorder="1" applyAlignment="1">
      <alignment horizontal="center"/>
    </xf>
    <xf numFmtId="0" fontId="6" fillId="0" borderId="28" xfId="0" applyFont="1" applyFill="1" applyBorder="1" applyAlignment="1">
      <alignment horizontal="center"/>
    </xf>
    <xf numFmtId="180" fontId="1" fillId="0" borderId="28" xfId="0" applyNumberFormat="1" applyFont="1" applyFill="1" applyBorder="1" applyAlignment="1">
      <alignment horizontal="center"/>
    </xf>
    <xf numFmtId="179" fontId="1" fillId="0" borderId="39" xfId="0" applyNumberFormat="1" applyFont="1" applyFill="1" applyBorder="1" applyAlignment="1">
      <alignment horizontal="center"/>
    </xf>
    <xf numFmtId="0" fontId="5" fillId="0" borderId="23" xfId="0" applyFont="1" applyFill="1" applyBorder="1" applyAlignment="1">
      <alignment horizontal="center"/>
    </xf>
    <xf numFmtId="180" fontId="8" fillId="0" borderId="23" xfId="0" applyNumberFormat="1" applyFont="1" applyFill="1" applyBorder="1" applyAlignment="1">
      <alignment horizontal="center"/>
    </xf>
    <xf numFmtId="179" fontId="8" fillId="0" borderId="23" xfId="0" applyNumberFormat="1" applyFont="1" applyFill="1" applyBorder="1" applyAlignment="1">
      <alignment horizontal="center"/>
    </xf>
    <xf numFmtId="0" fontId="8" fillId="0" borderId="17" xfId="64" applyFont="1" applyBorder="1" applyAlignment="1">
      <alignment horizontal="center" wrapText="1"/>
      <protection/>
    </xf>
    <xf numFmtId="0" fontId="8" fillId="0" borderId="14" xfId="64" applyFont="1" applyBorder="1" applyAlignment="1">
      <alignment horizontal="center" wrapText="1"/>
      <protection/>
    </xf>
    <xf numFmtId="0" fontId="8" fillId="0" borderId="24" xfId="64" applyFont="1" applyBorder="1" applyAlignment="1">
      <alignment horizontal="center" wrapText="1"/>
      <protection/>
    </xf>
    <xf numFmtId="0" fontId="8" fillId="0" borderId="22" xfId="64" applyFont="1" applyBorder="1" applyAlignment="1">
      <alignment horizontal="center" wrapText="1"/>
      <protection/>
    </xf>
    <xf numFmtId="0" fontId="1" fillId="0" borderId="34" xfId="64" applyFont="1" applyBorder="1" applyAlignment="1">
      <alignment horizontal="center" wrapText="1"/>
      <protection/>
    </xf>
    <xf numFmtId="0" fontId="1" fillId="0" borderId="28" xfId="64" applyFont="1" applyBorder="1" applyAlignment="1">
      <alignment horizontal="center" wrapText="1"/>
      <protection/>
    </xf>
    <xf numFmtId="0" fontId="8" fillId="0" borderId="26" xfId="64" applyFont="1" applyBorder="1" applyAlignment="1">
      <alignment horizontal="center" wrapText="1"/>
      <protection/>
    </xf>
    <xf numFmtId="0" fontId="8" fillId="0" borderId="23" xfId="64" applyFont="1" applyBorder="1" applyAlignment="1">
      <alignment horizontal="center" wrapText="1"/>
      <protection/>
    </xf>
    <xf numFmtId="0" fontId="8" fillId="33" borderId="17" xfId="57" applyFont="1" applyFill="1" applyBorder="1" applyAlignment="1">
      <alignment horizontal="center" wrapText="1"/>
      <protection/>
    </xf>
    <xf numFmtId="0" fontId="8" fillId="33" borderId="14" xfId="57" applyFont="1" applyFill="1" applyBorder="1" applyAlignment="1">
      <alignment horizontal="center" wrapText="1"/>
      <protection/>
    </xf>
    <xf numFmtId="0" fontId="8" fillId="33" borderId="24" xfId="57" applyFont="1" applyFill="1" applyBorder="1" applyAlignment="1">
      <alignment horizontal="center" wrapText="1"/>
      <protection/>
    </xf>
    <xf numFmtId="0" fontId="8" fillId="33" borderId="22" xfId="57" applyFont="1" applyFill="1" applyBorder="1" applyAlignment="1">
      <alignment horizontal="center" wrapText="1"/>
      <protection/>
    </xf>
    <xf numFmtId="0" fontId="10" fillId="0" borderId="12" xfId="63" applyFont="1" applyBorder="1" applyAlignment="1">
      <alignment horizontal="center"/>
      <protection/>
    </xf>
    <xf numFmtId="179" fontId="10" fillId="0" borderId="39" xfId="63" applyNumberFormat="1" applyFont="1" applyBorder="1" applyAlignment="1">
      <alignment horizontal="center"/>
      <protection/>
    </xf>
    <xf numFmtId="0" fontId="8" fillId="33" borderId="40" xfId="57" applyFont="1" applyFill="1" applyBorder="1" applyAlignment="1">
      <alignment horizontal="center" wrapText="1"/>
      <protection/>
    </xf>
    <xf numFmtId="0" fontId="8" fillId="33" borderId="41" xfId="57" applyFont="1" applyFill="1" applyBorder="1" applyAlignment="1">
      <alignment horizontal="center" wrapText="1"/>
      <protection/>
    </xf>
    <xf numFmtId="179" fontId="8" fillId="33" borderId="41" xfId="0" applyNumberFormat="1" applyFont="1" applyFill="1" applyBorder="1" applyAlignment="1">
      <alignment horizontal="center"/>
    </xf>
    <xf numFmtId="179" fontId="7" fillId="33" borderId="13" xfId="42" applyNumberFormat="1" applyFont="1" applyFill="1" applyBorder="1" applyAlignment="1">
      <alignment horizontal="center"/>
    </xf>
    <xf numFmtId="179" fontId="5" fillId="0" borderId="16" xfId="42" applyNumberFormat="1" applyFont="1" applyBorder="1" applyAlignment="1">
      <alignment horizontal="center"/>
    </xf>
    <xf numFmtId="0" fontId="8" fillId="0" borderId="17" xfId="59" applyFont="1" applyBorder="1" applyAlignment="1">
      <alignment horizontal="center" wrapText="1"/>
      <protection/>
    </xf>
    <xf numFmtId="0" fontId="8" fillId="0" borderId="14" xfId="59" applyFont="1" applyBorder="1" applyAlignment="1">
      <alignment horizontal="center" wrapText="1"/>
      <protection/>
    </xf>
    <xf numFmtId="179" fontId="7" fillId="0" borderId="13" xfId="42" applyNumberFormat="1" applyFont="1" applyBorder="1" applyAlignment="1">
      <alignment horizontal="center"/>
    </xf>
    <xf numFmtId="179" fontId="8" fillId="0" borderId="14" xfId="0" applyNumberFormat="1" applyFont="1" applyBorder="1" applyAlignment="1">
      <alignment/>
    </xf>
    <xf numFmtId="179" fontId="8" fillId="0" borderId="22" xfId="0" applyNumberFormat="1" applyFont="1" applyBorder="1" applyAlignment="1">
      <alignment/>
    </xf>
    <xf numFmtId="0" fontId="8" fillId="0" borderId="25" xfId="0" applyFont="1" applyBorder="1" applyAlignment="1">
      <alignment horizontal="left" wrapText="1"/>
    </xf>
    <xf numFmtId="0" fontId="11" fillId="0" borderId="0" xfId="0" applyFont="1" applyBorder="1" applyAlignment="1">
      <alignment horizontal="center" wrapText="1"/>
    </xf>
    <xf numFmtId="0" fontId="29" fillId="0" borderId="0" xfId="0" applyFont="1" applyBorder="1" applyAlignment="1">
      <alignment horizontal="center" wrapText="1"/>
    </xf>
    <xf numFmtId="0" fontId="11" fillId="0" borderId="0" xfId="0" applyFont="1" applyBorder="1" applyAlignment="1">
      <alignment horizontal="center"/>
    </xf>
    <xf numFmtId="0" fontId="10" fillId="0" borderId="22" xfId="0" applyFont="1" applyBorder="1" applyAlignment="1">
      <alignment horizontal="center"/>
    </xf>
    <xf numFmtId="0" fontId="10" fillId="0" borderId="22" xfId="0" applyFont="1" applyBorder="1" applyAlignment="1">
      <alignment/>
    </xf>
    <xf numFmtId="0" fontId="30" fillId="0" borderId="0" xfId="0" applyFont="1" applyAlignment="1">
      <alignment vertical="center"/>
    </xf>
    <xf numFmtId="0" fontId="31" fillId="0" borderId="0" xfId="0" applyFont="1" applyAlignment="1">
      <alignment vertical="center"/>
    </xf>
    <xf numFmtId="0" fontId="52" fillId="0" borderId="0" xfId="0" applyFont="1" applyAlignment="1">
      <alignment vertical="center"/>
    </xf>
    <xf numFmtId="0" fontId="11" fillId="0" borderId="0" xfId="0" applyFont="1" applyBorder="1" applyAlignment="1">
      <alignment horizontal="left"/>
    </xf>
    <xf numFmtId="3" fontId="53" fillId="0" borderId="0" xfId="0" applyNumberFormat="1" applyFont="1" applyBorder="1" applyAlignment="1">
      <alignment horizontal="left"/>
    </xf>
    <xf numFmtId="0" fontId="54" fillId="0" borderId="0" xfId="0" applyFont="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88"/>
  <sheetViews>
    <sheetView tabSelected="1" zoomScalePageLayoutView="0" workbookViewId="0" topLeftCell="A1">
      <selection activeCell="N15" sqref="N15"/>
    </sheetView>
  </sheetViews>
  <sheetFormatPr defaultColWidth="9.140625" defaultRowHeight="12.75"/>
  <cols>
    <col min="1" max="1" width="5.28125" style="0" customWidth="1"/>
    <col min="2" max="2" width="35.8515625" style="0" customWidth="1"/>
    <col min="3" max="3" width="10.140625" style="0" customWidth="1"/>
    <col min="4" max="4" width="10.7109375" style="0" customWidth="1"/>
    <col min="5" max="5" width="12.140625" style="0" customWidth="1"/>
    <col min="6" max="6" width="15.8515625" style="0" customWidth="1"/>
    <col min="7" max="7" width="17.8515625" style="0" customWidth="1"/>
    <col min="9" max="9" width="11.28125" style="0" bestFit="1" customWidth="1"/>
    <col min="14" max="14" width="15.00390625" style="0" customWidth="1"/>
  </cols>
  <sheetData>
    <row r="2" spans="1:8" s="109" customFormat="1" ht="58.5" customHeight="1">
      <c r="A2" s="107"/>
      <c r="B2" s="180" t="s">
        <v>75</v>
      </c>
      <c r="C2" s="181"/>
      <c r="D2" s="181"/>
      <c r="E2" s="181"/>
      <c r="F2" s="181"/>
      <c r="G2" s="108"/>
      <c r="H2" s="108"/>
    </row>
    <row r="3" spans="1:6" s="109" customFormat="1" ht="27" customHeight="1">
      <c r="A3" s="104"/>
      <c r="B3" s="182" t="s">
        <v>64</v>
      </c>
      <c r="C3" s="182"/>
      <c r="D3" s="182"/>
      <c r="E3" s="182"/>
      <c r="F3" s="182"/>
    </row>
    <row r="4" spans="1:6" s="109" customFormat="1" ht="15.75">
      <c r="A4" s="105" t="s">
        <v>92</v>
      </c>
      <c r="C4" s="110"/>
      <c r="E4" s="190"/>
      <c r="F4" s="189" t="s">
        <v>82</v>
      </c>
    </row>
    <row r="5" spans="1:6" s="109" customFormat="1" ht="15.75">
      <c r="A5" s="106"/>
      <c r="B5" s="188"/>
      <c r="C5" s="110"/>
      <c r="D5" s="189"/>
      <c r="E5" s="190"/>
      <c r="F5" s="190"/>
    </row>
    <row r="6" ht="15.75">
      <c r="A6" s="187" t="s">
        <v>90</v>
      </c>
    </row>
    <row r="7" ht="15" customHeight="1">
      <c r="A7" s="185" t="s">
        <v>87</v>
      </c>
    </row>
    <row r="8" ht="24" customHeight="1">
      <c r="A8" s="185" t="s">
        <v>88</v>
      </c>
    </row>
    <row r="9" ht="28.5" customHeight="1">
      <c r="A9" s="185" t="s">
        <v>83</v>
      </c>
    </row>
    <row r="10" ht="15.75">
      <c r="A10" s="185" t="s">
        <v>84</v>
      </c>
    </row>
    <row r="11" ht="15.75">
      <c r="A11" s="185" t="s">
        <v>85</v>
      </c>
    </row>
    <row r="12" ht="15.75">
      <c r="A12" s="185" t="s">
        <v>89</v>
      </c>
    </row>
    <row r="13" ht="15.75">
      <c r="A13" s="186" t="s">
        <v>86</v>
      </c>
    </row>
    <row r="14" spans="1:2" s="109" customFormat="1" ht="15.75">
      <c r="A14" s="106"/>
      <c r="B14" s="106"/>
    </row>
    <row r="15" spans="1:2" s="109" customFormat="1" ht="15.75">
      <c r="A15" s="106"/>
      <c r="B15" s="106"/>
    </row>
    <row r="16" spans="1:2" s="109" customFormat="1" ht="15.75">
      <c r="A16" s="106"/>
      <c r="B16" s="106" t="s">
        <v>91</v>
      </c>
    </row>
    <row r="17" spans="1:6" ht="19.5" customHeight="1" thickBot="1">
      <c r="A17" s="69"/>
      <c r="B17" s="70"/>
      <c r="C17" s="183" t="s">
        <v>39</v>
      </c>
      <c r="D17" s="184"/>
      <c r="E17" s="184"/>
      <c r="F17" s="184"/>
    </row>
    <row r="18" spans="1:7" ht="26.25" thickBot="1">
      <c r="A18" s="71" t="s">
        <v>0</v>
      </c>
      <c r="B18" s="72" t="s">
        <v>1</v>
      </c>
      <c r="C18" s="72" t="s">
        <v>2</v>
      </c>
      <c r="D18" s="72" t="s">
        <v>3</v>
      </c>
      <c r="E18" s="73" t="s">
        <v>14</v>
      </c>
      <c r="F18" s="74" t="s">
        <v>78</v>
      </c>
      <c r="G18" s="74" t="s">
        <v>76</v>
      </c>
    </row>
    <row r="19" spans="1:7" ht="13.5" thickBot="1">
      <c r="A19" s="3"/>
      <c r="B19" s="4"/>
      <c r="C19" s="66"/>
      <c r="D19" s="66"/>
      <c r="E19" s="67" t="s">
        <v>4</v>
      </c>
      <c r="F19" s="66" t="s">
        <v>4</v>
      </c>
      <c r="G19" s="66" t="s">
        <v>4</v>
      </c>
    </row>
    <row r="20" spans="1:7" ht="12.75">
      <c r="A20" s="11" t="s">
        <v>5</v>
      </c>
      <c r="B20" s="12" t="s">
        <v>20</v>
      </c>
      <c r="C20" s="13"/>
      <c r="D20" s="13"/>
      <c r="E20" s="14"/>
      <c r="F20" s="15"/>
      <c r="G20" s="15"/>
    </row>
    <row r="21" spans="1:7" ht="20.25" customHeight="1">
      <c r="A21" s="16">
        <v>1</v>
      </c>
      <c r="B21" s="49" t="s">
        <v>21</v>
      </c>
      <c r="C21" s="17"/>
      <c r="D21" s="17"/>
      <c r="E21" s="111"/>
      <c r="F21" s="17"/>
      <c r="G21" s="17"/>
    </row>
    <row r="22" spans="1:7" ht="18.75" customHeight="1">
      <c r="A22" s="18" t="s">
        <v>6</v>
      </c>
      <c r="B22" s="9" t="s">
        <v>22</v>
      </c>
      <c r="C22" s="112">
        <v>1</v>
      </c>
      <c r="D22" s="112">
        <v>12</v>
      </c>
      <c r="E22" s="113">
        <v>35000</v>
      </c>
      <c r="F22" s="114">
        <f aca="true" t="shared" si="0" ref="F22:F27">C22*D22*E22</f>
        <v>420000</v>
      </c>
      <c r="G22" s="114"/>
    </row>
    <row r="23" spans="1:7" ht="15.75">
      <c r="A23" s="18" t="s">
        <v>7</v>
      </c>
      <c r="B23" s="65" t="s">
        <v>65</v>
      </c>
      <c r="C23" s="112">
        <v>3</v>
      </c>
      <c r="D23" s="112">
        <v>12</v>
      </c>
      <c r="E23" s="112">
        <v>15180</v>
      </c>
      <c r="F23" s="114">
        <f t="shared" si="0"/>
        <v>546480</v>
      </c>
      <c r="G23" s="114"/>
    </row>
    <row r="24" spans="1:7" ht="21" customHeight="1">
      <c r="A24" s="39" t="s">
        <v>8</v>
      </c>
      <c r="B24" s="9" t="s">
        <v>23</v>
      </c>
      <c r="C24" s="112">
        <v>1</v>
      </c>
      <c r="D24" s="112">
        <v>12</v>
      </c>
      <c r="E24" s="112">
        <v>30000</v>
      </c>
      <c r="F24" s="114">
        <f t="shared" si="0"/>
        <v>360000</v>
      </c>
      <c r="G24" s="114"/>
    </row>
    <row r="25" spans="1:7" ht="23.25" customHeight="1">
      <c r="A25" s="18" t="s">
        <v>11</v>
      </c>
      <c r="B25" s="9" t="s">
        <v>80</v>
      </c>
      <c r="C25" s="112">
        <v>7</v>
      </c>
      <c r="D25" s="112">
        <v>12</v>
      </c>
      <c r="E25" s="112">
        <v>18302</v>
      </c>
      <c r="F25" s="114">
        <f t="shared" si="0"/>
        <v>1537368</v>
      </c>
      <c r="G25" s="114"/>
    </row>
    <row r="26" spans="1:7" s="38" customFormat="1" ht="23.25" customHeight="1">
      <c r="A26" s="51" t="s">
        <v>10</v>
      </c>
      <c r="B26" s="41" t="s">
        <v>48</v>
      </c>
      <c r="C26" s="115">
        <v>55</v>
      </c>
      <c r="D26" s="116">
        <v>12</v>
      </c>
      <c r="E26" s="115">
        <v>8500</v>
      </c>
      <c r="F26" s="117">
        <f t="shared" si="0"/>
        <v>5610000</v>
      </c>
      <c r="G26" s="117">
        <v>5510000</v>
      </c>
    </row>
    <row r="27" spans="1:7" ht="21.75" customHeight="1">
      <c r="A27" s="18" t="s">
        <v>11</v>
      </c>
      <c r="B27" s="9" t="s">
        <v>24</v>
      </c>
      <c r="C27" s="112">
        <v>1</v>
      </c>
      <c r="D27" s="112">
        <v>12</v>
      </c>
      <c r="E27" s="112">
        <v>14527</v>
      </c>
      <c r="F27" s="114">
        <f t="shared" si="0"/>
        <v>174324</v>
      </c>
      <c r="G27" s="114"/>
    </row>
    <row r="28" spans="1:7" ht="15.75">
      <c r="A28" s="18"/>
      <c r="B28" s="9"/>
      <c r="C28" s="112"/>
      <c r="D28" s="112"/>
      <c r="E28" s="112"/>
      <c r="F28" s="114"/>
      <c r="G28" s="114"/>
    </row>
    <row r="29" spans="1:7" ht="12.75">
      <c r="A29" s="16"/>
      <c r="B29" s="10" t="s">
        <v>25</v>
      </c>
      <c r="C29" s="112"/>
      <c r="D29" s="112"/>
      <c r="E29" s="112"/>
      <c r="F29" s="114"/>
      <c r="G29" s="114"/>
    </row>
    <row r="30" spans="1:7" ht="25.5" customHeight="1">
      <c r="A30" s="18" t="s">
        <v>12</v>
      </c>
      <c r="B30" s="9" t="s">
        <v>70</v>
      </c>
      <c r="C30" s="112">
        <v>1</v>
      </c>
      <c r="D30" s="112">
        <v>12</v>
      </c>
      <c r="E30" s="112">
        <v>18000</v>
      </c>
      <c r="F30" s="114">
        <f>C30*D30*E30</f>
        <v>216000</v>
      </c>
      <c r="G30" s="114">
        <v>54000</v>
      </c>
    </row>
    <row r="31" spans="1:7" ht="16.5" thickBot="1">
      <c r="A31" s="53"/>
      <c r="B31" s="54"/>
      <c r="C31" s="118"/>
      <c r="D31" s="118"/>
      <c r="E31" s="118"/>
      <c r="F31" s="119"/>
      <c r="G31" s="119"/>
    </row>
    <row r="32" spans="1:7" ht="13.5" thickBot="1">
      <c r="A32" s="75"/>
      <c r="B32" s="76" t="s">
        <v>74</v>
      </c>
      <c r="C32" s="77"/>
      <c r="D32" s="78"/>
      <c r="E32" s="120"/>
      <c r="F32" s="121">
        <f>SUM(F22:F31)</f>
        <v>8864172</v>
      </c>
      <c r="G32" s="121">
        <f>SUM(G22:G31)</f>
        <v>5564000</v>
      </c>
    </row>
    <row r="33" spans="1:7" ht="12.75">
      <c r="A33" s="57"/>
      <c r="B33" s="52"/>
      <c r="C33" s="58"/>
      <c r="D33" s="58"/>
      <c r="E33" s="122"/>
      <c r="F33" s="123"/>
      <c r="G33" s="123"/>
    </row>
    <row r="34" spans="1:7" ht="12.75">
      <c r="A34" s="50"/>
      <c r="B34" s="55" t="s">
        <v>52</v>
      </c>
      <c r="C34" s="58"/>
      <c r="D34" s="58"/>
      <c r="E34" s="122"/>
      <c r="F34" s="123"/>
      <c r="G34" s="123"/>
    </row>
    <row r="35" spans="1:7" ht="12.75">
      <c r="A35" s="50"/>
      <c r="B35" s="179" t="s">
        <v>79</v>
      </c>
      <c r="C35" s="112">
        <v>1</v>
      </c>
      <c r="D35" s="112">
        <v>12</v>
      </c>
      <c r="E35" s="124">
        <v>20000</v>
      </c>
      <c r="F35" s="114">
        <f aca="true" t="shared" si="1" ref="F35:F40">C35*D35*E35</f>
        <v>240000</v>
      </c>
      <c r="G35" s="123"/>
    </row>
    <row r="36" spans="1:7" ht="15.75">
      <c r="A36" s="23" t="s">
        <v>13</v>
      </c>
      <c r="B36" s="9" t="s">
        <v>55</v>
      </c>
      <c r="C36" s="112">
        <v>1</v>
      </c>
      <c r="D36" s="112">
        <v>12</v>
      </c>
      <c r="E36" s="124">
        <v>8000</v>
      </c>
      <c r="F36" s="114">
        <f t="shared" si="1"/>
        <v>96000</v>
      </c>
      <c r="G36" s="177">
        <v>18000</v>
      </c>
    </row>
    <row r="37" spans="1:7" ht="18.75" customHeight="1">
      <c r="A37" s="23" t="s">
        <v>81</v>
      </c>
      <c r="B37" s="9" t="s">
        <v>56</v>
      </c>
      <c r="C37" s="112">
        <v>1</v>
      </c>
      <c r="D37" s="112">
        <v>12</v>
      </c>
      <c r="E37" s="124">
        <v>15400</v>
      </c>
      <c r="F37" s="114">
        <f t="shared" si="1"/>
        <v>184800</v>
      </c>
      <c r="G37" s="177">
        <v>42000</v>
      </c>
    </row>
    <row r="38" spans="1:7" ht="15.75">
      <c r="A38" s="23" t="s">
        <v>53</v>
      </c>
      <c r="B38" s="9" t="s">
        <v>57</v>
      </c>
      <c r="C38" s="112">
        <v>1</v>
      </c>
      <c r="D38" s="112">
        <v>12</v>
      </c>
      <c r="E38" s="124">
        <v>10924</v>
      </c>
      <c r="F38" s="114">
        <f t="shared" si="1"/>
        <v>131088</v>
      </c>
      <c r="G38" s="177">
        <v>33000</v>
      </c>
    </row>
    <row r="39" spans="1:7" ht="15.75">
      <c r="A39" s="23" t="s">
        <v>38</v>
      </c>
      <c r="B39" s="9" t="s">
        <v>58</v>
      </c>
      <c r="C39" s="112">
        <v>1</v>
      </c>
      <c r="D39" s="112">
        <v>12</v>
      </c>
      <c r="E39" s="124">
        <v>9767</v>
      </c>
      <c r="F39" s="114">
        <f t="shared" si="1"/>
        <v>117204</v>
      </c>
      <c r="G39" s="177">
        <v>28800</v>
      </c>
    </row>
    <row r="40" spans="1:7" ht="15.75">
      <c r="A40" s="23" t="s">
        <v>54</v>
      </c>
      <c r="B40" s="9" t="s">
        <v>59</v>
      </c>
      <c r="C40" s="112">
        <v>1</v>
      </c>
      <c r="D40" s="112">
        <v>12</v>
      </c>
      <c r="E40" s="124">
        <v>1771</v>
      </c>
      <c r="F40" s="114">
        <f t="shared" si="1"/>
        <v>21252</v>
      </c>
      <c r="G40" s="178">
        <v>5325</v>
      </c>
    </row>
    <row r="41" spans="1:7" ht="16.5" thickBot="1">
      <c r="A41" s="103"/>
      <c r="B41" s="9"/>
      <c r="C41" s="112"/>
      <c r="D41" s="112"/>
      <c r="E41" s="124"/>
      <c r="F41" s="114"/>
      <c r="G41" s="114"/>
    </row>
    <row r="42" spans="1:7" ht="13.5" thickBot="1">
      <c r="A42" s="78"/>
      <c r="B42" s="75" t="s">
        <v>60</v>
      </c>
      <c r="C42" s="125"/>
      <c r="D42" s="77"/>
      <c r="E42" s="78"/>
      <c r="F42" s="120">
        <f>SUM(F35:F40)</f>
        <v>790344</v>
      </c>
      <c r="G42" s="120">
        <f>SUM(G36:G40)</f>
        <v>127125</v>
      </c>
    </row>
    <row r="43" spans="1:7" ht="13.5" thickBot="1">
      <c r="A43" s="8"/>
      <c r="B43" s="56"/>
      <c r="C43" s="61"/>
      <c r="D43" s="61"/>
      <c r="E43" s="126"/>
      <c r="F43" s="127"/>
      <c r="G43" s="127"/>
    </row>
    <row r="44" spans="1:7" ht="13.5" thickBot="1">
      <c r="A44" s="35"/>
      <c r="B44" s="63" t="s">
        <v>51</v>
      </c>
      <c r="C44" s="64"/>
      <c r="D44" s="64"/>
      <c r="E44" s="128"/>
      <c r="F44" s="121">
        <f>F32+F42</f>
        <v>9654516</v>
      </c>
      <c r="G44" s="121">
        <f>G32+G42</f>
        <v>5691125</v>
      </c>
    </row>
    <row r="45" spans="1:7" ht="15.75">
      <c r="A45" s="26" t="s">
        <v>15</v>
      </c>
      <c r="B45" s="62" t="s">
        <v>17</v>
      </c>
      <c r="C45" s="59"/>
      <c r="D45" s="60"/>
      <c r="E45" s="129"/>
      <c r="F45" s="60"/>
      <c r="G45" s="60"/>
    </row>
    <row r="46" spans="1:7" ht="15.75">
      <c r="A46" s="34" t="s">
        <v>6</v>
      </c>
      <c r="B46" s="28" t="s">
        <v>71</v>
      </c>
      <c r="C46" s="18"/>
      <c r="D46" s="23"/>
      <c r="E46" s="130"/>
      <c r="F46" s="23"/>
      <c r="G46" s="23"/>
    </row>
    <row r="47" spans="1:7" ht="24.75">
      <c r="A47" s="27" t="s">
        <v>6</v>
      </c>
      <c r="B47" s="28" t="s">
        <v>27</v>
      </c>
      <c r="C47" s="131">
        <v>55</v>
      </c>
      <c r="D47" s="112">
        <v>12</v>
      </c>
      <c r="E47" s="132">
        <v>1400</v>
      </c>
      <c r="F47" s="114">
        <f>C47*D47*E47</f>
        <v>924000</v>
      </c>
      <c r="G47" s="114"/>
    </row>
    <row r="48" spans="1:7" ht="16.5" thickBot="1">
      <c r="A48" s="98"/>
      <c r="B48" s="99"/>
      <c r="C48" s="133"/>
      <c r="D48" s="118"/>
      <c r="E48" s="134"/>
      <c r="F48" s="119"/>
      <c r="G48" s="119"/>
    </row>
    <row r="49" spans="1:7" ht="16.5" thickBot="1">
      <c r="A49" s="102"/>
      <c r="B49" s="76" t="s">
        <v>72</v>
      </c>
      <c r="C49" s="135"/>
      <c r="D49" s="136"/>
      <c r="E49" s="137"/>
      <c r="F49" s="138">
        <f>SUM(F47:F48)</f>
        <v>924000</v>
      </c>
      <c r="G49" s="138">
        <f>SUM(G47:G48)</f>
        <v>0</v>
      </c>
    </row>
    <row r="50" spans="1:7" ht="15.75">
      <c r="A50" s="100"/>
      <c r="B50" s="101"/>
      <c r="C50" s="59"/>
      <c r="D50" s="60"/>
      <c r="E50" s="129"/>
      <c r="F50" s="139"/>
      <c r="G50" s="139"/>
    </row>
    <row r="51" spans="1:7" ht="24.75">
      <c r="A51" s="34" t="s">
        <v>7</v>
      </c>
      <c r="B51" s="28" t="s">
        <v>69</v>
      </c>
      <c r="C51" s="18"/>
      <c r="D51" s="23"/>
      <c r="E51" s="130"/>
      <c r="F51" s="114"/>
      <c r="G51" s="114"/>
    </row>
    <row r="52" spans="1:7" ht="36.75">
      <c r="A52" s="46" t="s">
        <v>6</v>
      </c>
      <c r="B52" s="47" t="s">
        <v>49</v>
      </c>
      <c r="C52" s="140">
        <v>50</v>
      </c>
      <c r="D52" s="141">
        <v>1</v>
      </c>
      <c r="E52" s="142">
        <v>4200</v>
      </c>
      <c r="F52" s="143">
        <f>C52*D52*E52</f>
        <v>210000</v>
      </c>
      <c r="G52" s="143">
        <v>75000</v>
      </c>
    </row>
    <row r="53" spans="1:7" ht="15.75">
      <c r="A53" s="46" t="s">
        <v>7</v>
      </c>
      <c r="B53" s="47" t="s">
        <v>50</v>
      </c>
      <c r="C53" s="140">
        <v>1200</v>
      </c>
      <c r="D53" s="141">
        <v>1</v>
      </c>
      <c r="E53" s="142">
        <v>85</v>
      </c>
      <c r="F53" s="143">
        <f>C53*D53*E53</f>
        <v>102000</v>
      </c>
      <c r="G53" s="143">
        <v>60000</v>
      </c>
    </row>
    <row r="54" spans="1:7" ht="24.75">
      <c r="A54" s="46" t="s">
        <v>8</v>
      </c>
      <c r="B54" s="47" t="s">
        <v>46</v>
      </c>
      <c r="C54" s="144">
        <v>15</v>
      </c>
      <c r="D54" s="145">
        <v>1</v>
      </c>
      <c r="E54" s="142">
        <v>165</v>
      </c>
      <c r="F54" s="143">
        <f>C54*D54*E54</f>
        <v>2475</v>
      </c>
      <c r="G54" s="143">
        <v>2025</v>
      </c>
    </row>
    <row r="55" spans="1:7" ht="36.75">
      <c r="A55" s="46" t="s">
        <v>9</v>
      </c>
      <c r="B55" s="47" t="s">
        <v>47</v>
      </c>
      <c r="C55" s="48"/>
      <c r="D55" s="145">
        <v>1</v>
      </c>
      <c r="E55" s="142">
        <v>8000</v>
      </c>
      <c r="F55" s="143">
        <f>D55*E55</f>
        <v>8000</v>
      </c>
      <c r="G55" s="143">
        <v>5000</v>
      </c>
    </row>
    <row r="56" spans="1:7" ht="16.5" thickBot="1">
      <c r="A56" s="80"/>
      <c r="B56" s="81"/>
      <c r="C56" s="82"/>
      <c r="D56" s="146"/>
      <c r="E56" s="147"/>
      <c r="F56" s="148"/>
      <c r="G56" s="148"/>
    </row>
    <row r="57" spans="1:7" ht="16.5" thickBot="1">
      <c r="A57" s="86"/>
      <c r="B57" s="87" t="s">
        <v>66</v>
      </c>
      <c r="C57" s="88"/>
      <c r="D57" s="149"/>
      <c r="E57" s="150"/>
      <c r="F57" s="151">
        <f>SUM(F52:F56)</f>
        <v>322475</v>
      </c>
      <c r="G57" s="151">
        <f>SUM(G52:G56)</f>
        <v>142025</v>
      </c>
    </row>
    <row r="58" spans="1:7" ht="15.75">
      <c r="A58" s="83"/>
      <c r="B58" s="84"/>
      <c r="C58" s="85"/>
      <c r="D58" s="152"/>
      <c r="E58" s="153"/>
      <c r="F58" s="154"/>
      <c r="G58" s="154"/>
    </row>
    <row r="59" spans="1:7" ht="15.75">
      <c r="A59" s="34" t="s">
        <v>8</v>
      </c>
      <c r="B59" s="28" t="s">
        <v>25</v>
      </c>
      <c r="C59" s="18"/>
      <c r="D59" s="23"/>
      <c r="E59" s="130"/>
      <c r="F59" s="114"/>
      <c r="G59" s="114"/>
    </row>
    <row r="60" spans="1:7" ht="26.25">
      <c r="A60" s="27" t="s">
        <v>26</v>
      </c>
      <c r="B60" s="30" t="s">
        <v>73</v>
      </c>
      <c r="C60" s="18"/>
      <c r="D60" s="23"/>
      <c r="E60" s="130"/>
      <c r="F60" s="114"/>
      <c r="G60" s="114"/>
    </row>
    <row r="61" spans="1:7" ht="15.75">
      <c r="A61" s="27" t="s">
        <v>6</v>
      </c>
      <c r="B61" s="31" t="s">
        <v>29</v>
      </c>
      <c r="C61" s="131">
        <v>1</v>
      </c>
      <c r="D61" s="112">
        <v>1</v>
      </c>
      <c r="E61" s="112">
        <v>12000</v>
      </c>
      <c r="F61" s="114">
        <f>C61*D61*E61</f>
        <v>12000</v>
      </c>
      <c r="G61" s="114">
        <v>5000</v>
      </c>
    </row>
    <row r="62" spans="1:7" ht="15.75">
      <c r="A62" s="27" t="s">
        <v>7</v>
      </c>
      <c r="B62" s="31" t="s">
        <v>30</v>
      </c>
      <c r="C62" s="131">
        <v>1</v>
      </c>
      <c r="D62" s="112">
        <v>1</v>
      </c>
      <c r="E62" s="112">
        <v>5000</v>
      </c>
      <c r="F62" s="114">
        <f>C62*D62*E62</f>
        <v>5000</v>
      </c>
      <c r="G62" s="114">
        <v>3000</v>
      </c>
    </row>
    <row r="63" spans="1:7" ht="15.75">
      <c r="A63" s="27" t="s">
        <v>8</v>
      </c>
      <c r="B63" s="31" t="s">
        <v>31</v>
      </c>
      <c r="C63" s="131">
        <v>1</v>
      </c>
      <c r="D63" s="112">
        <v>1</v>
      </c>
      <c r="E63" s="112">
        <v>5000</v>
      </c>
      <c r="F63" s="114">
        <f>C63*D63*E63</f>
        <v>5000</v>
      </c>
      <c r="G63" s="114">
        <v>1000</v>
      </c>
    </row>
    <row r="64" spans="1:7" ht="19.5" customHeight="1">
      <c r="A64" s="27" t="s">
        <v>9</v>
      </c>
      <c r="B64" s="31" t="s">
        <v>32</v>
      </c>
      <c r="C64" s="131">
        <v>1</v>
      </c>
      <c r="D64" s="112">
        <v>1</v>
      </c>
      <c r="E64" s="112">
        <v>5000</v>
      </c>
      <c r="F64" s="114">
        <f>C64*D64*E64</f>
        <v>5000</v>
      </c>
      <c r="G64" s="114">
        <v>5000</v>
      </c>
    </row>
    <row r="65" spans="1:7" ht="39">
      <c r="A65" s="27" t="s">
        <v>28</v>
      </c>
      <c r="B65" s="32" t="s">
        <v>33</v>
      </c>
      <c r="C65" s="18"/>
      <c r="D65" s="23"/>
      <c r="E65" s="130"/>
      <c r="F65" s="114"/>
      <c r="G65" s="114"/>
    </row>
    <row r="66" spans="1:7" ht="28.5" customHeight="1">
      <c r="A66" s="27" t="s">
        <v>6</v>
      </c>
      <c r="B66" s="29" t="s">
        <v>63</v>
      </c>
      <c r="C66" s="155">
        <v>1</v>
      </c>
      <c r="D66" s="156">
        <v>12</v>
      </c>
      <c r="E66" s="156">
        <v>3250</v>
      </c>
      <c r="F66" s="114">
        <f>C66*D66*E66</f>
        <v>39000</v>
      </c>
      <c r="G66" s="114">
        <v>3000</v>
      </c>
    </row>
    <row r="67" spans="1:7" ht="15.75">
      <c r="A67" s="39" t="s">
        <v>7</v>
      </c>
      <c r="B67" s="33" t="s">
        <v>34</v>
      </c>
      <c r="C67" s="155">
        <v>1</v>
      </c>
      <c r="D67" s="156">
        <v>4</v>
      </c>
      <c r="E67" s="156">
        <v>3000</v>
      </c>
      <c r="F67" s="114">
        <f>C67*D67*E67</f>
        <v>12000</v>
      </c>
      <c r="G67" s="114">
        <v>3950</v>
      </c>
    </row>
    <row r="68" spans="1:7" ht="16.5" thickBot="1">
      <c r="A68" s="89"/>
      <c r="B68" s="90"/>
      <c r="C68" s="157"/>
      <c r="D68" s="158"/>
      <c r="E68" s="158"/>
      <c r="F68" s="119"/>
      <c r="G68" s="119"/>
    </row>
    <row r="69" spans="1:7" ht="16.5" thickBot="1">
      <c r="A69" s="93"/>
      <c r="B69" s="94" t="s">
        <v>67</v>
      </c>
      <c r="C69" s="159"/>
      <c r="D69" s="160"/>
      <c r="E69" s="160"/>
      <c r="F69" s="138">
        <f>SUM(F61:F67)</f>
        <v>78000</v>
      </c>
      <c r="G69" s="138">
        <f>SUM(G61:G67)</f>
        <v>20950</v>
      </c>
    </row>
    <row r="70" spans="1:7" ht="15.75">
      <c r="A70" s="91"/>
      <c r="B70" s="92"/>
      <c r="C70" s="161"/>
      <c r="D70" s="162"/>
      <c r="E70" s="162"/>
      <c r="F70" s="139"/>
      <c r="G70" s="139"/>
    </row>
    <row r="71" spans="1:7" ht="15.75">
      <c r="A71" s="36" t="s">
        <v>9</v>
      </c>
      <c r="B71" s="37" t="s">
        <v>40</v>
      </c>
      <c r="C71" s="163"/>
      <c r="D71" s="164"/>
      <c r="E71" s="164"/>
      <c r="F71" s="117"/>
      <c r="G71" s="117"/>
    </row>
    <row r="72" spans="1:7" ht="15.75">
      <c r="A72" s="39" t="s">
        <v>6</v>
      </c>
      <c r="B72" s="40" t="s">
        <v>41</v>
      </c>
      <c r="C72" s="163">
        <v>100</v>
      </c>
      <c r="D72" s="164">
        <v>2</v>
      </c>
      <c r="E72" s="164">
        <v>2000</v>
      </c>
      <c r="F72" s="114">
        <f>C72*D72*E72</f>
        <v>400000</v>
      </c>
      <c r="G72" s="114"/>
    </row>
    <row r="73" spans="1:7" ht="15.75">
      <c r="A73" s="39" t="s">
        <v>7</v>
      </c>
      <c r="B73" s="40" t="s">
        <v>42</v>
      </c>
      <c r="C73" s="163">
        <v>125</v>
      </c>
      <c r="D73" s="164">
        <v>2</v>
      </c>
      <c r="E73" s="164">
        <v>250</v>
      </c>
      <c r="F73" s="114">
        <f>C73*D73*E73</f>
        <v>62500</v>
      </c>
      <c r="G73" s="114"/>
    </row>
    <row r="74" spans="1:7" ht="15.75">
      <c r="A74" s="39" t="s">
        <v>8</v>
      </c>
      <c r="B74" s="40" t="s">
        <v>43</v>
      </c>
      <c r="C74" s="164">
        <v>44000</v>
      </c>
      <c r="D74" s="164">
        <v>2</v>
      </c>
      <c r="E74" s="164">
        <v>12</v>
      </c>
      <c r="F74" s="117">
        <f>C74*D74*E74</f>
        <v>1056000</v>
      </c>
      <c r="G74" s="117"/>
    </row>
    <row r="75" spans="1:7" ht="15.75">
      <c r="A75" s="39" t="s">
        <v>9</v>
      </c>
      <c r="B75" s="41" t="s">
        <v>44</v>
      </c>
      <c r="C75" s="163">
        <v>100</v>
      </c>
      <c r="D75" s="164">
        <v>2</v>
      </c>
      <c r="E75" s="164">
        <v>575</v>
      </c>
      <c r="F75" s="114">
        <f>C75*D75*E75</f>
        <v>115000</v>
      </c>
      <c r="G75" s="114"/>
    </row>
    <row r="76" spans="1:7" ht="15.75">
      <c r="A76" s="39" t="s">
        <v>10</v>
      </c>
      <c r="B76" s="41" t="s">
        <v>45</v>
      </c>
      <c r="C76" s="163">
        <v>900</v>
      </c>
      <c r="D76" s="164">
        <v>2</v>
      </c>
      <c r="E76" s="164">
        <v>150</v>
      </c>
      <c r="F76" s="114">
        <f>C76*D76*E76</f>
        <v>270000</v>
      </c>
      <c r="G76" s="114"/>
    </row>
    <row r="77" spans="1:7" ht="16.5" thickBot="1">
      <c r="A77" s="42"/>
      <c r="B77" s="79"/>
      <c r="C77" s="165"/>
      <c r="D77" s="166"/>
      <c r="E77" s="166"/>
      <c r="F77" s="119"/>
      <c r="G77" s="119"/>
    </row>
    <row r="78" spans="1:7" ht="16.5" thickBot="1">
      <c r="A78" s="97"/>
      <c r="B78" s="94" t="s">
        <v>68</v>
      </c>
      <c r="C78" s="167"/>
      <c r="D78" s="167"/>
      <c r="E78" s="167"/>
      <c r="F78" s="168">
        <f>SUM(F72:F77)</f>
        <v>1903500</v>
      </c>
      <c r="G78" s="168">
        <f>SUM(G72:G77)</f>
        <v>0</v>
      </c>
    </row>
    <row r="79" spans="1:7" s="38" customFormat="1" ht="16.5" thickBot="1">
      <c r="A79" s="95"/>
      <c r="B79" s="96"/>
      <c r="C79" s="169"/>
      <c r="D79" s="170"/>
      <c r="E79" s="170"/>
      <c r="F79" s="171"/>
      <c r="G79" s="171"/>
    </row>
    <row r="80" spans="1:7" s="38" customFormat="1" ht="20.25" customHeight="1" thickBot="1">
      <c r="A80" s="43"/>
      <c r="B80" s="44" t="s">
        <v>61</v>
      </c>
      <c r="C80" s="45"/>
      <c r="D80" s="45"/>
      <c r="E80" s="172"/>
      <c r="F80" s="121">
        <f>F49+F57+F69+F78</f>
        <v>3227975</v>
      </c>
      <c r="G80" s="121">
        <f>G49+G57+G69+G78</f>
        <v>162975</v>
      </c>
    </row>
    <row r="81" spans="1:7" s="38" customFormat="1" ht="15.75">
      <c r="A81" s="11" t="s">
        <v>16</v>
      </c>
      <c r="B81" s="21" t="s">
        <v>18</v>
      </c>
      <c r="C81" s="24"/>
      <c r="D81" s="22"/>
      <c r="E81" s="173"/>
      <c r="F81" s="22"/>
      <c r="G81" s="22"/>
    </row>
    <row r="82" spans="1:7" s="38" customFormat="1" ht="15.75">
      <c r="A82" s="18" t="s">
        <v>6</v>
      </c>
      <c r="B82" s="20" t="s">
        <v>35</v>
      </c>
      <c r="C82" s="174">
        <v>1</v>
      </c>
      <c r="D82" s="175">
        <v>12</v>
      </c>
      <c r="E82" s="175">
        <v>14000</v>
      </c>
      <c r="F82" s="114">
        <f>C82*D82*E82</f>
        <v>168000</v>
      </c>
      <c r="G82" s="114"/>
    </row>
    <row r="83" spans="1:7" s="38" customFormat="1" ht="15.75">
      <c r="A83" s="18" t="s">
        <v>7</v>
      </c>
      <c r="B83" s="19" t="s">
        <v>36</v>
      </c>
      <c r="C83" s="174">
        <v>1</v>
      </c>
      <c r="D83" s="175">
        <v>12</v>
      </c>
      <c r="E83" s="175">
        <v>24000</v>
      </c>
      <c r="F83" s="114">
        <f>C83*D83*E83</f>
        <v>288000</v>
      </c>
      <c r="G83" s="114"/>
    </row>
    <row r="84" spans="1:7" s="38" customFormat="1" ht="31.5" customHeight="1" thickBot="1">
      <c r="A84" s="18" t="s">
        <v>8</v>
      </c>
      <c r="B84" s="19" t="s">
        <v>37</v>
      </c>
      <c r="C84" s="174">
        <v>1</v>
      </c>
      <c r="D84" s="175">
        <v>12</v>
      </c>
      <c r="E84" s="175">
        <v>10200</v>
      </c>
      <c r="F84" s="114">
        <f>C84*D84*E84</f>
        <v>122400</v>
      </c>
      <c r="G84" s="114"/>
    </row>
    <row r="85" spans="1:7" ht="18" customHeight="1" thickBot="1">
      <c r="A85" s="5"/>
      <c r="B85" s="6" t="s">
        <v>19</v>
      </c>
      <c r="C85" s="25"/>
      <c r="D85" s="25"/>
      <c r="E85" s="176"/>
      <c r="F85" s="121">
        <f>SUM(F82:F84)</f>
        <v>578400</v>
      </c>
      <c r="G85" s="121">
        <f>SUM(G82:G84)</f>
        <v>0</v>
      </c>
    </row>
    <row r="86" spans="1:9" ht="19.5" customHeight="1" thickBot="1">
      <c r="A86" s="8"/>
      <c r="B86" s="7" t="s">
        <v>62</v>
      </c>
      <c r="C86" s="25"/>
      <c r="D86" s="25"/>
      <c r="E86" s="176"/>
      <c r="F86" s="121">
        <f>F44+F80+F85</f>
        <v>13460891</v>
      </c>
      <c r="G86" s="121">
        <f>G44+G80+G85</f>
        <v>5854100</v>
      </c>
      <c r="I86" s="68"/>
    </row>
    <row r="87" spans="1:2" ht="15.75">
      <c r="A87" s="1"/>
      <c r="B87" s="2"/>
    </row>
    <row r="88" spans="2:6" ht="12.75">
      <c r="B88" t="s">
        <v>77</v>
      </c>
      <c r="F88" s="68"/>
    </row>
  </sheetData>
  <sheetProtection/>
  <mergeCells count="3">
    <mergeCell ref="B2:F2"/>
    <mergeCell ref="B3:F3"/>
    <mergeCell ref="C17: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Binay Pathak</cp:lastModifiedBy>
  <cp:lastPrinted>2014-05-14T07:49:55Z</cp:lastPrinted>
  <dcterms:created xsi:type="dcterms:W3CDTF">1996-10-14T23:33:28Z</dcterms:created>
  <dcterms:modified xsi:type="dcterms:W3CDTF">2014-09-06T20:02:49Z</dcterms:modified>
  <cp:category/>
  <cp:version/>
  <cp:contentType/>
  <cp:contentStatus/>
</cp:coreProperties>
</file>