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9852" activeTab="3"/>
  </bookViews>
  <sheets>
    <sheet name="Funding need" sheetId="1" r:id="rId1"/>
    <sheet name="Budget 10-11" sheetId="2" r:id="rId2"/>
    <sheet name="Budget vs utilisation 09-10" sheetId="3" r:id="rId3"/>
    <sheet name="IBT co-ordinator" sheetId="4" r:id="rId4"/>
  </sheets>
  <definedNames/>
  <calcPr fullCalcOnLoad="1"/>
</workbook>
</file>

<file path=xl/sharedStrings.xml><?xml version="1.0" encoding="utf-8"?>
<sst xmlns="http://schemas.openxmlformats.org/spreadsheetml/2006/main" count="129" uniqueCount="91">
  <si>
    <t>Laxamn Jadhav</t>
  </si>
  <si>
    <t>Ganesh Pingale</t>
  </si>
  <si>
    <t>DBRT</t>
  </si>
  <si>
    <t>Dip Agri</t>
  </si>
  <si>
    <t>Bhausaheb Waghule</t>
  </si>
  <si>
    <t>Electric wireman</t>
  </si>
  <si>
    <t>Deepak Adak</t>
  </si>
  <si>
    <t xml:space="preserve">Computer </t>
  </si>
  <si>
    <t>Alaka Jadhav</t>
  </si>
  <si>
    <t>Kitchen</t>
  </si>
  <si>
    <t>Kausabai</t>
  </si>
  <si>
    <t xml:space="preserve">Rukhmini </t>
  </si>
  <si>
    <t>Fab lab</t>
  </si>
  <si>
    <t>Total</t>
  </si>
  <si>
    <t>Internet Charges</t>
  </si>
  <si>
    <t>Electricity</t>
  </si>
  <si>
    <t>Water</t>
  </si>
  <si>
    <t>Animal husbandry</t>
  </si>
  <si>
    <t>Other expenses</t>
  </si>
  <si>
    <t>Travel</t>
  </si>
  <si>
    <t>Utilities (Phone, postage..)</t>
  </si>
  <si>
    <t>Meeting expenses of non funded IBT school</t>
  </si>
  <si>
    <t>Newsletter to IBT schools</t>
  </si>
  <si>
    <t>Wadekar</t>
  </si>
  <si>
    <t>Food lab</t>
  </si>
  <si>
    <t>Anil Gade</t>
  </si>
  <si>
    <t>Budget for 2009 - 10</t>
  </si>
  <si>
    <t>( July 2009 - June 2010 )</t>
  </si>
  <si>
    <t>Salary of DBRT staff</t>
  </si>
  <si>
    <t>Salary of the staff</t>
  </si>
  <si>
    <t>PM salary</t>
  </si>
  <si>
    <t>IBT Asha Co-ordinator Budget</t>
  </si>
  <si>
    <t>Last yr budget</t>
  </si>
  <si>
    <t>Proposal</t>
  </si>
  <si>
    <t>* Anand Gosavi is working as co-ordinator for IBT also for DBRT program</t>
  </si>
  <si>
    <t>This will be through Plan100 project funded by Lend-a-hand-India</t>
  </si>
  <si>
    <t xml:space="preserve">Library </t>
  </si>
  <si>
    <t xml:space="preserve">Maintaince </t>
  </si>
  <si>
    <t xml:space="preserve">DBRT funding needs </t>
  </si>
  <si>
    <t>Last years budget</t>
  </si>
  <si>
    <t>IBT ASHA co-ordinator</t>
  </si>
  <si>
    <t xml:space="preserve">TOTAL REQUEST </t>
  </si>
  <si>
    <t>Last years funds received from ASHA</t>
  </si>
  <si>
    <t>Instructor</t>
  </si>
  <si>
    <t>Salary of  ASHA Co-ordinator</t>
  </si>
  <si>
    <t>2009-10</t>
  </si>
  <si>
    <t xml:space="preserve"> EXPENSES</t>
  </si>
  <si>
    <t xml:space="preserve">     ASHA:</t>
  </si>
  <si>
    <t xml:space="preserve"> ------------</t>
  </si>
  <si>
    <t xml:space="preserve">     TOTAL ASHA</t>
  </si>
  <si>
    <t xml:space="preserve">             ------------</t>
  </si>
  <si>
    <t xml:space="preserve">   TOTAL EXPENSES</t>
  </si>
  <si>
    <t>Actual utilization</t>
  </si>
  <si>
    <t xml:space="preserve">     IBT ASHA:</t>
  </si>
  <si>
    <t xml:space="preserve"> -----------</t>
  </si>
  <si>
    <t xml:space="preserve">     TOTAL IBT ASHA</t>
  </si>
  <si>
    <t xml:space="preserve">            -----------</t>
  </si>
  <si>
    <t>Actual utlization</t>
  </si>
  <si>
    <t>Proposed 2010 - 11</t>
  </si>
  <si>
    <t>01 July 2009 ---- 28 Feb 2010</t>
  </si>
  <si>
    <t xml:space="preserve">Mayuri </t>
  </si>
  <si>
    <t>Rahul Jagtap</t>
  </si>
  <si>
    <t>Vivek</t>
  </si>
  <si>
    <t>Apeksh Bochare</t>
  </si>
  <si>
    <t>TOTAL BUDGET : ASHA (DBRT) program 10-11</t>
  </si>
  <si>
    <t>Last years Budget ( 2009-10 )</t>
  </si>
  <si>
    <t>TOTAL BUDGET : ASHA (DBRT) program 09-10</t>
  </si>
  <si>
    <t xml:space="preserve">This wiil be through INDUSA Library Project </t>
  </si>
  <si>
    <t xml:space="preserve">Total  </t>
  </si>
  <si>
    <t xml:space="preserve">Accounts </t>
  </si>
  <si>
    <t xml:space="preserve">This will be Through DST </t>
  </si>
  <si>
    <t>This will be Through DST, PLAN 100, Suzlon &amp; Other</t>
  </si>
  <si>
    <t>maintainance of machines/ wear and tear</t>
  </si>
  <si>
    <t xml:space="preserve">Travel </t>
  </si>
  <si>
    <t>This will be Throgh DST Project</t>
  </si>
  <si>
    <t>Included in DBRT Budget</t>
  </si>
  <si>
    <t>Communication</t>
  </si>
  <si>
    <t xml:space="preserve">Utilities </t>
  </si>
  <si>
    <t>Projected Mar10-June10</t>
  </si>
  <si>
    <t>2.1 Salary</t>
  </si>
  <si>
    <t>2.5 utilities</t>
  </si>
  <si>
    <t>Total Salary 2.1</t>
  </si>
  <si>
    <t>Total utilities 2.5</t>
  </si>
  <si>
    <t>Rs.10000 pm</t>
  </si>
  <si>
    <t>Projected from Mar2010 - June 2010</t>
  </si>
  <si>
    <t xml:space="preserve">20% increase in salary over last year is considered. </t>
  </si>
  <si>
    <t>.</t>
  </si>
  <si>
    <t>2010-11</t>
  </si>
  <si>
    <t>Budget for 2010-11</t>
  </si>
  <si>
    <t>( July 2010 - June 2011 )</t>
  </si>
  <si>
    <t>** Actual utlization will be less on account of funding made available by Lend-a-hand-India for IBT project.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</si>
</sst>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Alignment="1">
      <alignment/>
    </xf>
    <xf numFmtId="0" fontId="7" fillId="0" borderId="27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8" xfId="0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center" wrapText="1"/>
    </xf>
    <xf numFmtId="0" fontId="0" fillId="0" borderId="32" xfId="0" applyFill="1" applyBorder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C3:G1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6.8515625" style="0" customWidth="1"/>
    <col min="6" max="6" width="15.7109375" style="0" customWidth="1"/>
    <col min="7" max="7" width="17.57421875" style="0" customWidth="1"/>
  </cols>
  <sheetData>
    <row r="3" spans="3:7" ht="12.75">
      <c r="C3" s="8"/>
      <c r="D3" s="9"/>
      <c r="E3" s="9"/>
      <c r="F3" s="23" t="s">
        <v>39</v>
      </c>
      <c r="G3" s="24" t="s">
        <v>58</v>
      </c>
    </row>
    <row r="4" spans="3:7" ht="12.75">
      <c r="C4" s="16"/>
      <c r="D4" s="14"/>
      <c r="E4" s="14"/>
      <c r="F4" s="22" t="s">
        <v>45</v>
      </c>
      <c r="G4" s="15"/>
    </row>
    <row r="5" spans="3:7" ht="12.75">
      <c r="C5" s="18" t="s">
        <v>38</v>
      </c>
      <c r="D5" s="9"/>
      <c r="E5" s="9"/>
      <c r="F5" s="10">
        <v>538750</v>
      </c>
      <c r="G5" s="10">
        <v>589760</v>
      </c>
    </row>
    <row r="6" spans="3:7" ht="12.75">
      <c r="C6" s="19" t="s">
        <v>40</v>
      </c>
      <c r="D6" s="5"/>
      <c r="E6" s="5"/>
      <c r="F6" s="12">
        <v>156000</v>
      </c>
      <c r="G6" s="12">
        <v>120000</v>
      </c>
    </row>
    <row r="7" spans="3:7" ht="12.75">
      <c r="C7" s="11"/>
      <c r="D7" s="5"/>
      <c r="E7" s="5"/>
      <c r="F7" s="12"/>
      <c r="G7" s="12"/>
    </row>
    <row r="8" spans="3:7" ht="12.75">
      <c r="C8" s="19" t="s">
        <v>41</v>
      </c>
      <c r="D8" s="6"/>
      <c r="E8" s="6"/>
      <c r="F8" s="20">
        <f>SUM(F5:F6)</f>
        <v>694750</v>
      </c>
      <c r="G8" s="20">
        <f>SUM(G5:G6)</f>
        <v>709760</v>
      </c>
    </row>
    <row r="9" spans="3:7" ht="12.75">
      <c r="C9" s="11"/>
      <c r="D9" s="5"/>
      <c r="E9" s="5"/>
      <c r="F9" s="21"/>
      <c r="G9" s="12"/>
    </row>
    <row r="10" spans="3:7" ht="12.75">
      <c r="C10" s="13" t="s">
        <v>42</v>
      </c>
      <c r="D10" s="14"/>
      <c r="E10" s="14"/>
      <c r="F10" s="22">
        <v>656856</v>
      </c>
      <c r="G10" s="1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D2:N33"/>
  <sheetViews>
    <sheetView zoomScalePageLayoutView="0" workbookViewId="0" topLeftCell="A1">
      <selection activeCell="J13" sqref="J13"/>
    </sheetView>
  </sheetViews>
  <sheetFormatPr defaultColWidth="9.140625" defaultRowHeight="12.75"/>
  <cols>
    <col min="4" max="4" width="23.7109375" style="0" customWidth="1"/>
    <col min="5" max="5" width="16.00390625" style="0" bestFit="1" customWidth="1"/>
  </cols>
  <sheetData>
    <row r="2" ht="12.75">
      <c r="D2" s="40" t="s">
        <v>88</v>
      </c>
    </row>
    <row r="3" ht="12.75">
      <c r="D3" s="66" t="s">
        <v>89</v>
      </c>
    </row>
    <row r="5" ht="12.75">
      <c r="D5" s="1" t="s">
        <v>28</v>
      </c>
    </row>
    <row r="6" spans="4:7" ht="12.75">
      <c r="D6" s="41"/>
      <c r="E6" s="3"/>
      <c r="F6" s="41" t="s">
        <v>30</v>
      </c>
      <c r="G6" s="4" t="s">
        <v>13</v>
      </c>
    </row>
    <row r="7" spans="4:9" ht="12.75">
      <c r="D7" s="21" t="s">
        <v>0</v>
      </c>
      <c r="E7" s="5" t="s">
        <v>2</v>
      </c>
      <c r="F7" s="21">
        <f>4400*1.2</f>
        <v>5280</v>
      </c>
      <c r="G7" s="12">
        <f>(F7*12)</f>
        <v>63360</v>
      </c>
      <c r="I7" t="s">
        <v>85</v>
      </c>
    </row>
    <row r="8" spans="4:7" ht="12.75">
      <c r="D8" s="21" t="s">
        <v>1</v>
      </c>
      <c r="E8" s="5" t="s">
        <v>3</v>
      </c>
      <c r="F8" s="21">
        <f>4000*1.2</f>
        <v>4800</v>
      </c>
      <c r="G8" s="12">
        <f aca="true" t="shared" si="0" ref="G8:G17">(F8*12)</f>
        <v>57600</v>
      </c>
    </row>
    <row r="9" spans="4:7" ht="12.75">
      <c r="D9" s="21" t="s">
        <v>62</v>
      </c>
      <c r="E9" s="5" t="s">
        <v>17</v>
      </c>
      <c r="F9" s="43">
        <f>2500*1.2</f>
        <v>3000</v>
      </c>
      <c r="G9" s="12">
        <v>48000</v>
      </c>
    </row>
    <row r="10" spans="4:7" ht="12.75">
      <c r="D10" s="21" t="s">
        <v>60</v>
      </c>
      <c r="E10" s="5" t="s">
        <v>24</v>
      </c>
      <c r="F10" s="21">
        <f>4000*1.2</f>
        <v>4800</v>
      </c>
      <c r="G10" s="12">
        <f t="shared" si="0"/>
        <v>57600</v>
      </c>
    </row>
    <row r="11" spans="4:7" ht="12.75">
      <c r="D11" s="21" t="s">
        <v>4</v>
      </c>
      <c r="E11" s="5" t="s">
        <v>5</v>
      </c>
      <c r="F11" s="21">
        <f>4000*1.2</f>
        <v>4800</v>
      </c>
      <c r="G11" s="12">
        <f t="shared" si="0"/>
        <v>57600</v>
      </c>
    </row>
    <row r="12" spans="4:7" ht="12.75">
      <c r="D12" s="21" t="s">
        <v>63</v>
      </c>
      <c r="E12" s="5" t="s">
        <v>12</v>
      </c>
      <c r="F12" s="43">
        <f>3500*1.2</f>
        <v>4200</v>
      </c>
      <c r="G12" s="12">
        <f t="shared" si="0"/>
        <v>50400</v>
      </c>
    </row>
    <row r="13" spans="4:7" ht="12.75">
      <c r="D13" s="21" t="s">
        <v>61</v>
      </c>
      <c r="E13" s="7" t="s">
        <v>69</v>
      </c>
      <c r="F13" s="21">
        <f>3500*1.2</f>
        <v>4200</v>
      </c>
      <c r="G13" s="12">
        <f t="shared" si="0"/>
        <v>50400</v>
      </c>
    </row>
    <row r="14" spans="4:7" ht="12.75">
      <c r="D14" s="21" t="s">
        <v>25</v>
      </c>
      <c r="E14" s="5" t="s">
        <v>2</v>
      </c>
      <c r="F14" s="21">
        <f>4500*1.2</f>
        <v>5400</v>
      </c>
      <c r="G14" s="12">
        <f t="shared" si="0"/>
        <v>64800</v>
      </c>
    </row>
    <row r="15" spans="4:7" ht="12.75">
      <c r="D15" s="21" t="s">
        <v>8</v>
      </c>
      <c r="E15" s="5" t="s">
        <v>9</v>
      </c>
      <c r="F15" s="21">
        <v>2500</v>
      </c>
      <c r="G15" s="12">
        <f t="shared" si="0"/>
        <v>30000</v>
      </c>
    </row>
    <row r="16" spans="4:7" ht="12.75">
      <c r="D16" s="21" t="s">
        <v>10</v>
      </c>
      <c r="E16" s="5" t="s">
        <v>9</v>
      </c>
      <c r="F16" s="21">
        <v>2500</v>
      </c>
      <c r="G16" s="12">
        <f t="shared" si="0"/>
        <v>30000</v>
      </c>
    </row>
    <row r="17" spans="4:7" ht="12.75">
      <c r="D17" s="21" t="s">
        <v>11</v>
      </c>
      <c r="E17" s="5" t="s">
        <v>9</v>
      </c>
      <c r="F17" s="21">
        <v>2500</v>
      </c>
      <c r="G17" s="12">
        <f t="shared" si="0"/>
        <v>30000</v>
      </c>
    </row>
    <row r="18" spans="4:7" ht="4.5" customHeight="1">
      <c r="D18" s="21"/>
      <c r="E18" s="5"/>
      <c r="F18" s="21"/>
      <c r="G18" s="12"/>
    </row>
    <row r="19" spans="4:7" ht="12.75">
      <c r="D19" s="45" t="s">
        <v>29</v>
      </c>
      <c r="E19" s="3"/>
      <c r="F19" s="41"/>
      <c r="G19" s="44">
        <f>SUM(G6:G17)</f>
        <v>539760</v>
      </c>
    </row>
    <row r="20" spans="4:7" ht="5.25" customHeight="1">
      <c r="D20" s="21"/>
      <c r="E20" s="5"/>
      <c r="F20" s="21"/>
      <c r="G20" s="12"/>
    </row>
    <row r="21" spans="4:7" ht="12.75">
      <c r="D21" s="21" t="s">
        <v>77</v>
      </c>
      <c r="E21" s="5"/>
      <c r="F21" s="21"/>
      <c r="G21" s="12"/>
    </row>
    <row r="22" spans="4:8" ht="12.75">
      <c r="D22" s="21" t="s">
        <v>14</v>
      </c>
      <c r="E22" s="5"/>
      <c r="F22" s="43">
        <v>13800</v>
      </c>
      <c r="G22" s="38">
        <v>0</v>
      </c>
      <c r="H22" t="s">
        <v>70</v>
      </c>
    </row>
    <row r="23" spans="4:8" ht="12.75">
      <c r="D23" s="21" t="s">
        <v>15</v>
      </c>
      <c r="E23" s="5"/>
      <c r="F23" s="43">
        <v>27600</v>
      </c>
      <c r="G23" s="38">
        <v>0</v>
      </c>
      <c r="H23" t="s">
        <v>71</v>
      </c>
    </row>
    <row r="24" spans="4:8" ht="12.75">
      <c r="D24" s="21" t="s">
        <v>16</v>
      </c>
      <c r="E24" s="5"/>
      <c r="F24" s="43">
        <v>13800</v>
      </c>
      <c r="G24" s="38">
        <v>0</v>
      </c>
      <c r="H24" t="s">
        <v>71</v>
      </c>
    </row>
    <row r="25" spans="4:7" ht="12.75">
      <c r="D25" s="21" t="s">
        <v>18</v>
      </c>
      <c r="E25" s="5"/>
      <c r="F25" s="21">
        <v>28750</v>
      </c>
      <c r="G25" s="12">
        <v>0</v>
      </c>
    </row>
    <row r="26" spans="4:7" ht="26.25">
      <c r="D26" s="42" t="s">
        <v>72</v>
      </c>
      <c r="E26" s="5"/>
      <c r="F26" s="21"/>
      <c r="G26" s="12">
        <v>20000</v>
      </c>
    </row>
    <row r="27" spans="4:7" ht="12.75">
      <c r="D27" s="21" t="s">
        <v>76</v>
      </c>
      <c r="E27" s="5"/>
      <c r="F27" s="21"/>
      <c r="G27" s="12">
        <v>10000</v>
      </c>
    </row>
    <row r="28" spans="4:7" ht="12.75">
      <c r="D28" s="21" t="s">
        <v>73</v>
      </c>
      <c r="E28" s="5"/>
      <c r="F28" s="21"/>
      <c r="G28" s="12">
        <v>20000</v>
      </c>
    </row>
    <row r="29" spans="4:14" ht="12.75">
      <c r="D29" s="45" t="s">
        <v>13</v>
      </c>
      <c r="E29" s="3"/>
      <c r="F29" s="41"/>
      <c r="G29" s="44">
        <f>SUM(G22:G28)</f>
        <v>50000</v>
      </c>
      <c r="I29" s="37"/>
      <c r="J29" s="37"/>
      <c r="K29" s="37"/>
      <c r="L29" s="37"/>
      <c r="M29" s="37"/>
      <c r="N29" s="37"/>
    </row>
    <row r="30" spans="4:7" ht="12.75">
      <c r="D30" s="11"/>
      <c r="E30" s="5"/>
      <c r="F30" s="5"/>
      <c r="G30" s="12"/>
    </row>
    <row r="31" spans="4:7" ht="12.75">
      <c r="D31" s="13" t="s">
        <v>64</v>
      </c>
      <c r="E31" s="14"/>
      <c r="F31" s="14"/>
      <c r="G31" s="15">
        <f>SUM(G19+G29)</f>
        <v>589760</v>
      </c>
    </row>
    <row r="33" spans="4:7" ht="12.75">
      <c r="D33" s="1" t="s">
        <v>65</v>
      </c>
      <c r="G33" s="1">
        <v>538750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B2:N68"/>
  <sheetViews>
    <sheetView zoomScalePageLayoutView="0" workbookViewId="0" topLeftCell="A10">
      <selection activeCell="J36" sqref="J36"/>
    </sheetView>
  </sheetViews>
  <sheetFormatPr defaultColWidth="9.140625" defaultRowHeight="12.75"/>
  <cols>
    <col min="2" max="2" width="16.8515625" style="0" customWidth="1"/>
    <col min="6" max="6" width="10.7109375" style="0" customWidth="1"/>
    <col min="10" max="10" width="15.7109375" style="0" customWidth="1"/>
    <col min="11" max="11" width="16.57421875" style="0" customWidth="1"/>
    <col min="12" max="12" width="12.8515625" style="0" customWidth="1"/>
  </cols>
  <sheetData>
    <row r="2" ht="12.75">
      <c r="C2" s="1" t="s">
        <v>26</v>
      </c>
    </row>
    <row r="3" ht="12.75">
      <c r="C3" t="s">
        <v>27</v>
      </c>
    </row>
    <row r="5" spans="2:10" ht="17.25">
      <c r="B5" s="1" t="s">
        <v>28</v>
      </c>
      <c r="J5" s="34" t="s">
        <v>52</v>
      </c>
    </row>
    <row r="6" spans="2:7" ht="12.75">
      <c r="B6" s="8"/>
      <c r="C6" s="9"/>
      <c r="D6" s="9"/>
      <c r="E6" s="9"/>
      <c r="F6" s="9" t="s">
        <v>30</v>
      </c>
      <c r="G6" s="10" t="s">
        <v>13</v>
      </c>
    </row>
    <row r="7" spans="2:11" ht="13.5">
      <c r="B7" s="11" t="s">
        <v>0</v>
      </c>
      <c r="C7" s="5"/>
      <c r="D7" s="5" t="s">
        <v>2</v>
      </c>
      <c r="E7" s="5"/>
      <c r="F7" s="5">
        <v>4400</v>
      </c>
      <c r="G7" s="12">
        <f aca="true" t="shared" si="0" ref="G7:G17">(F7*12)</f>
        <v>52800</v>
      </c>
      <c r="J7" s="68"/>
      <c r="K7" s="68"/>
    </row>
    <row r="8" spans="2:7" ht="12.75">
      <c r="B8" s="11" t="s">
        <v>1</v>
      </c>
      <c r="C8" s="5"/>
      <c r="D8" s="5" t="s">
        <v>3</v>
      </c>
      <c r="E8" s="5"/>
      <c r="F8" s="5">
        <v>4000</v>
      </c>
      <c r="G8" s="12">
        <f t="shared" si="0"/>
        <v>48000</v>
      </c>
    </row>
    <row r="9" spans="2:10" ht="12.75">
      <c r="B9" s="11" t="s">
        <v>43</v>
      </c>
      <c r="C9" s="5"/>
      <c r="D9" s="5" t="s">
        <v>17</v>
      </c>
      <c r="E9" s="5"/>
      <c r="F9" s="5">
        <v>4000</v>
      </c>
      <c r="G9" s="12">
        <v>48000</v>
      </c>
      <c r="J9" t="s">
        <v>46</v>
      </c>
    </row>
    <row r="10" spans="2:13" ht="42" thickBot="1">
      <c r="B10" s="11" t="s">
        <v>23</v>
      </c>
      <c r="C10" s="5"/>
      <c r="D10" s="5" t="s">
        <v>24</v>
      </c>
      <c r="E10" s="5"/>
      <c r="F10" s="5">
        <v>4000</v>
      </c>
      <c r="G10" s="12">
        <f t="shared" si="0"/>
        <v>48000</v>
      </c>
      <c r="J10" s="8"/>
      <c r="K10" s="58" t="s">
        <v>59</v>
      </c>
      <c r="L10" s="59" t="s">
        <v>78</v>
      </c>
      <c r="M10" s="50" t="s">
        <v>13</v>
      </c>
    </row>
    <row r="11" spans="2:13" ht="12.75">
      <c r="B11" s="11" t="s">
        <v>4</v>
      </c>
      <c r="C11" s="5"/>
      <c r="D11" s="5" t="s">
        <v>5</v>
      </c>
      <c r="E11" s="5"/>
      <c r="F11" s="5">
        <v>4000</v>
      </c>
      <c r="G11" s="12">
        <f t="shared" si="0"/>
        <v>48000</v>
      </c>
      <c r="J11" s="61" t="s">
        <v>47</v>
      </c>
      <c r="K11" s="60"/>
      <c r="L11" s="29"/>
      <c r="M11" s="62"/>
    </row>
    <row r="12" spans="2:13" ht="12.75">
      <c r="B12" s="11" t="s">
        <v>12</v>
      </c>
      <c r="C12" s="5"/>
      <c r="D12" s="5" t="s">
        <v>12</v>
      </c>
      <c r="E12" s="5"/>
      <c r="F12" s="5">
        <v>3500</v>
      </c>
      <c r="G12" s="12">
        <f t="shared" si="0"/>
        <v>42000</v>
      </c>
      <c r="J12" s="11" t="s">
        <v>79</v>
      </c>
      <c r="K12" s="43">
        <v>267900</v>
      </c>
      <c r="L12" s="49">
        <v>151600</v>
      </c>
      <c r="M12" s="63">
        <f>SUM(J12:L12)</f>
        <v>419500</v>
      </c>
    </row>
    <row r="13" spans="2:13" ht="12.75">
      <c r="B13" s="11" t="s">
        <v>6</v>
      </c>
      <c r="C13" s="5"/>
      <c r="D13" s="5" t="s">
        <v>7</v>
      </c>
      <c r="E13" s="5"/>
      <c r="F13" s="5">
        <v>3500</v>
      </c>
      <c r="G13" s="12">
        <f t="shared" si="0"/>
        <v>42000</v>
      </c>
      <c r="J13" s="11" t="s">
        <v>80</v>
      </c>
      <c r="K13" s="21">
        <v>24886</v>
      </c>
      <c r="L13" s="49">
        <v>61000</v>
      </c>
      <c r="M13" s="63">
        <f>SUM(J13:L13)</f>
        <v>85886</v>
      </c>
    </row>
    <row r="14" spans="2:13" ht="12.75">
      <c r="B14" s="11" t="s">
        <v>25</v>
      </c>
      <c r="C14" s="5"/>
      <c r="D14" s="5" t="s">
        <v>2</v>
      </c>
      <c r="E14" s="5"/>
      <c r="F14" s="5">
        <v>4500</v>
      </c>
      <c r="G14" s="12">
        <f t="shared" si="0"/>
        <v>54000</v>
      </c>
      <c r="J14" s="11"/>
      <c r="K14" s="21" t="s">
        <v>48</v>
      </c>
      <c r="L14" s="31"/>
      <c r="M14" s="63"/>
    </row>
    <row r="15" spans="2:13" ht="12.75">
      <c r="B15" s="11" t="s">
        <v>8</v>
      </c>
      <c r="C15" s="5"/>
      <c r="D15" s="5" t="s">
        <v>9</v>
      </c>
      <c r="E15" s="5"/>
      <c r="F15" s="5">
        <v>2000</v>
      </c>
      <c r="G15" s="12">
        <f t="shared" si="0"/>
        <v>24000</v>
      </c>
      <c r="J15" s="11" t="s">
        <v>49</v>
      </c>
      <c r="K15" s="43">
        <f>SUM(K12:K14)</f>
        <v>292786</v>
      </c>
      <c r="L15" s="49">
        <f>SUM(L12:L14)</f>
        <v>212600</v>
      </c>
      <c r="M15" s="63">
        <f>SUM(J15:L15)</f>
        <v>505386</v>
      </c>
    </row>
    <row r="16" spans="2:13" ht="12.75">
      <c r="B16" s="11" t="s">
        <v>10</v>
      </c>
      <c r="C16" s="5"/>
      <c r="D16" s="5" t="s">
        <v>9</v>
      </c>
      <c r="E16" s="5"/>
      <c r="F16" s="5">
        <v>2000</v>
      </c>
      <c r="G16" s="12">
        <f t="shared" si="0"/>
        <v>24000</v>
      </c>
      <c r="J16" s="11"/>
      <c r="K16" s="21" t="s">
        <v>50</v>
      </c>
      <c r="L16" s="31"/>
      <c r="M16" s="63"/>
    </row>
    <row r="17" spans="2:14" ht="12.75">
      <c r="B17" s="11" t="s">
        <v>11</v>
      </c>
      <c r="C17" s="5"/>
      <c r="D17" s="5" t="s">
        <v>9</v>
      </c>
      <c r="E17" s="5"/>
      <c r="F17" s="5">
        <v>2000</v>
      </c>
      <c r="G17" s="12">
        <f t="shared" si="0"/>
        <v>24000</v>
      </c>
      <c r="J17" s="19" t="s">
        <v>51</v>
      </c>
      <c r="K17" s="21">
        <f>SUM(K14:K16)</f>
        <v>292786</v>
      </c>
      <c r="L17" s="31">
        <f>SUM(L14:L16)</f>
        <v>212600</v>
      </c>
      <c r="M17" s="63">
        <f>SUM(J17:L17)</f>
        <v>505386</v>
      </c>
      <c r="N17" t="s">
        <v>86</v>
      </c>
    </row>
    <row r="18" spans="2:13" ht="12.75">
      <c r="B18" s="52" t="s">
        <v>81</v>
      </c>
      <c r="C18" s="3"/>
      <c r="D18" s="3"/>
      <c r="E18" s="3"/>
      <c r="F18" s="3"/>
      <c r="G18" s="4">
        <f>SUM(G7:G17)</f>
        <v>454800</v>
      </c>
      <c r="J18" s="19"/>
      <c r="K18" s="21"/>
      <c r="L18" s="31"/>
      <c r="M18" s="63"/>
    </row>
    <row r="19" spans="2:13" ht="12.75">
      <c r="B19" s="11"/>
      <c r="C19" s="5"/>
      <c r="D19" s="5"/>
      <c r="E19" s="5"/>
      <c r="F19" s="5"/>
      <c r="G19" s="12"/>
      <c r="J19" s="19"/>
      <c r="K19" s="21"/>
      <c r="L19" s="31"/>
      <c r="M19" s="63"/>
    </row>
    <row r="20" spans="2:13" ht="12.75">
      <c r="B20" s="11" t="s">
        <v>14</v>
      </c>
      <c r="C20" s="5"/>
      <c r="D20" s="5"/>
      <c r="E20" s="5"/>
      <c r="F20" s="5">
        <v>12000</v>
      </c>
      <c r="G20" s="12">
        <f>SUM(F20*1.15)</f>
        <v>13799.999999999998</v>
      </c>
      <c r="J20" s="16"/>
      <c r="K20" s="51"/>
      <c r="L20" s="64"/>
      <c r="M20" s="65"/>
    </row>
    <row r="21" spans="2:7" ht="12.75">
      <c r="B21" s="11" t="s">
        <v>15</v>
      </c>
      <c r="C21" s="5"/>
      <c r="D21" s="5"/>
      <c r="E21" s="5"/>
      <c r="F21" s="5">
        <v>24000</v>
      </c>
      <c r="G21" s="12">
        <f>SUM(F21*1.15)</f>
        <v>27599.999999999996</v>
      </c>
    </row>
    <row r="22" spans="2:9" ht="12.75">
      <c r="B22" s="11" t="s">
        <v>16</v>
      </c>
      <c r="C22" s="5"/>
      <c r="D22" s="5"/>
      <c r="E22" s="5"/>
      <c r="F22" s="5">
        <v>12000</v>
      </c>
      <c r="G22" s="12">
        <f>SUM(F22*1.15)</f>
        <v>13799.999999999998</v>
      </c>
      <c r="I22">
        <f>SUM(F20+F21+F23)</f>
        <v>61000</v>
      </c>
    </row>
    <row r="23" spans="2:7" ht="12.75">
      <c r="B23" s="11" t="s">
        <v>18</v>
      </c>
      <c r="C23" s="5"/>
      <c r="D23" s="5"/>
      <c r="E23" s="5"/>
      <c r="F23" s="5">
        <v>25000</v>
      </c>
      <c r="G23" s="12">
        <f>SUM(F23*1.15)</f>
        <v>28749.999999999996</v>
      </c>
    </row>
    <row r="24" spans="2:7" ht="12.75">
      <c r="B24" s="11"/>
      <c r="C24" s="5"/>
      <c r="D24" s="5"/>
      <c r="E24" s="5"/>
      <c r="F24" s="5"/>
      <c r="G24" s="12"/>
    </row>
    <row r="25" spans="2:7" ht="12.75">
      <c r="B25" s="52" t="s">
        <v>82</v>
      </c>
      <c r="C25" s="3"/>
      <c r="D25" s="3"/>
      <c r="E25" s="3"/>
      <c r="F25" s="3"/>
      <c r="G25" s="4">
        <f>SUM(G20:G23)</f>
        <v>83949.99999999999</v>
      </c>
    </row>
    <row r="26" spans="2:7" ht="12.75">
      <c r="B26" s="11"/>
      <c r="C26" s="5"/>
      <c r="D26" s="5"/>
      <c r="E26" s="5"/>
      <c r="F26" s="5"/>
      <c r="G26" s="12"/>
    </row>
    <row r="27" spans="2:7" ht="12.75">
      <c r="B27" s="11"/>
      <c r="C27" s="5"/>
      <c r="D27" s="5"/>
      <c r="E27" s="5"/>
      <c r="F27" s="5"/>
      <c r="G27" s="12"/>
    </row>
    <row r="28" spans="2:7" ht="12.75">
      <c r="B28" s="13" t="s">
        <v>66</v>
      </c>
      <c r="C28" s="14"/>
      <c r="D28" s="14"/>
      <c r="E28" s="14"/>
      <c r="F28" s="14"/>
      <c r="G28" s="15">
        <f>SUM(G18+G25)</f>
        <v>538750</v>
      </c>
    </row>
    <row r="30" spans="2:7" ht="12.75">
      <c r="B30" s="1"/>
      <c r="G30" s="1"/>
    </row>
    <row r="31" spans="8:12" ht="12.75">
      <c r="H31" s="1"/>
      <c r="I31" s="1"/>
      <c r="J31" s="6"/>
      <c r="K31" s="6"/>
      <c r="L31" s="6"/>
    </row>
    <row r="32" spans="10:12" ht="12.75">
      <c r="J32" s="5"/>
      <c r="K32" s="5"/>
      <c r="L32" s="5"/>
    </row>
    <row r="33" spans="10:12" ht="12.75">
      <c r="J33" s="5"/>
      <c r="K33" s="5"/>
      <c r="L33" s="5"/>
    </row>
    <row r="34" spans="5:12" ht="12.75">
      <c r="E34" s="5"/>
      <c r="F34" s="5"/>
      <c r="G34" s="5"/>
      <c r="J34" s="5"/>
      <c r="K34" s="5"/>
      <c r="L34" s="5"/>
    </row>
    <row r="35" spans="10:12" ht="12.75">
      <c r="J35" s="67"/>
      <c r="K35" s="67"/>
      <c r="L35" s="5"/>
    </row>
    <row r="36" spans="10:12" ht="12.75">
      <c r="J36" s="5"/>
      <c r="K36" s="5"/>
      <c r="L36" s="5"/>
    </row>
    <row r="37" spans="10:12" ht="12.75">
      <c r="J37" s="5"/>
      <c r="K37" s="5"/>
      <c r="L37" s="5"/>
    </row>
    <row r="38" ht="12.75">
      <c r="L38" s="5"/>
    </row>
    <row r="39" ht="12.75">
      <c r="L39" s="5"/>
    </row>
    <row r="40" ht="12.75">
      <c r="L40" s="5"/>
    </row>
    <row r="41" ht="12.75">
      <c r="L41" s="5"/>
    </row>
    <row r="42" ht="12.75">
      <c r="L42" s="5"/>
    </row>
    <row r="43" ht="12.75">
      <c r="L43" s="5"/>
    </row>
    <row r="44" ht="12.75">
      <c r="L44" s="5"/>
    </row>
    <row r="45" ht="12.75">
      <c r="L45" s="5"/>
    </row>
    <row r="46" ht="12.75">
      <c r="L46" s="5"/>
    </row>
    <row r="47" ht="12.75">
      <c r="L47" s="5"/>
    </row>
    <row r="48" ht="12.75">
      <c r="L48" s="5"/>
    </row>
    <row r="49" ht="12.75">
      <c r="L49" s="5"/>
    </row>
    <row r="50" spans="2:12" ht="12.75">
      <c r="B50" s="5"/>
      <c r="C50" s="5"/>
      <c r="L50" s="5"/>
    </row>
    <row r="51" spans="2:12" ht="12.75">
      <c r="B51" s="7"/>
      <c r="L51" s="5"/>
    </row>
    <row r="52" spans="2:12" ht="12.75">
      <c r="B52" s="7"/>
      <c r="L52" s="5"/>
    </row>
    <row r="53" ht="12.75">
      <c r="L53" s="5"/>
    </row>
    <row r="54" ht="12.75">
      <c r="L54" s="5"/>
    </row>
    <row r="55" spans="10:12" ht="12.75">
      <c r="J55" s="5"/>
      <c r="K55" s="5"/>
      <c r="L55" s="5"/>
    </row>
    <row r="56" spans="10:12" ht="12.75">
      <c r="J56" s="5"/>
      <c r="K56" s="5"/>
      <c r="L56" s="5"/>
    </row>
    <row r="57" spans="10:12" ht="12.75">
      <c r="J57" s="5"/>
      <c r="K57" s="5"/>
      <c r="L57" s="5"/>
    </row>
    <row r="58" spans="10:12" ht="12.75">
      <c r="J58" s="5"/>
      <c r="K58" s="5"/>
      <c r="L58" s="5"/>
    </row>
    <row r="59" spans="10:12" ht="12.75">
      <c r="J59" s="5"/>
      <c r="K59" s="5"/>
      <c r="L59" s="5"/>
    </row>
    <row r="60" spans="10:12" ht="12.75">
      <c r="J60" s="5"/>
      <c r="K60" s="5"/>
      <c r="L60" s="5"/>
    </row>
    <row r="61" spans="10:12" ht="12.75">
      <c r="J61" s="5"/>
      <c r="K61" s="5"/>
      <c r="L61" s="5"/>
    </row>
    <row r="62" spans="10:12" ht="12.75">
      <c r="J62" s="5"/>
      <c r="K62" s="5"/>
      <c r="L62" s="5"/>
    </row>
    <row r="63" spans="10:12" ht="12.75">
      <c r="J63" s="5"/>
      <c r="K63" s="5"/>
      <c r="L63" s="5"/>
    </row>
    <row r="64" spans="10:12" ht="12.75">
      <c r="J64" s="5"/>
      <c r="K64" s="5"/>
      <c r="L64" s="5"/>
    </row>
    <row r="65" spans="10:12" ht="12.75">
      <c r="J65" s="5"/>
      <c r="K65" s="5"/>
      <c r="L65" s="5"/>
    </row>
    <row r="66" spans="10:12" ht="12.75">
      <c r="J66" s="5"/>
      <c r="K66" s="5"/>
      <c r="L66" s="5"/>
    </row>
    <row r="67" spans="10:12" ht="12.75">
      <c r="J67" s="5"/>
      <c r="K67" s="5"/>
      <c r="L67" s="5"/>
    </row>
    <row r="68" spans="10:12" ht="12.75">
      <c r="J68" s="5"/>
      <c r="K68" s="5"/>
      <c r="L68" s="5"/>
    </row>
  </sheetData>
  <sheetProtection/>
  <mergeCells count="2">
    <mergeCell ref="J35:K35"/>
    <mergeCell ref="J7:K7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B4:K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3" width="18.421875" style="0" customWidth="1"/>
    <col min="4" max="4" width="11.28125" style="0" customWidth="1"/>
    <col min="7" max="7" width="13.421875" style="0" customWidth="1"/>
    <col min="8" max="8" width="10.57421875" style="0" customWidth="1"/>
  </cols>
  <sheetData>
    <row r="4" ht="12.75">
      <c r="C4" s="1" t="s">
        <v>31</v>
      </c>
    </row>
    <row r="5" spans="2:8" ht="12.75">
      <c r="B5" s="2"/>
      <c r="C5" s="3"/>
      <c r="D5" s="3"/>
      <c r="E5" s="3"/>
      <c r="F5" s="3"/>
      <c r="G5" s="27" t="s">
        <v>32</v>
      </c>
      <c r="H5" s="25" t="s">
        <v>33</v>
      </c>
    </row>
    <row r="6" spans="2:8" ht="12.75">
      <c r="B6" s="8"/>
      <c r="C6" s="9"/>
      <c r="D6" s="9"/>
      <c r="E6" s="9"/>
      <c r="F6" s="9"/>
      <c r="G6" s="26" t="s">
        <v>45</v>
      </c>
      <c r="H6" s="26" t="s">
        <v>87</v>
      </c>
    </row>
    <row r="7" spans="2:8" ht="12.75">
      <c r="B7" s="11" t="s">
        <v>44</v>
      </c>
      <c r="C7" s="5"/>
      <c r="D7" s="5"/>
      <c r="E7" s="5" t="s">
        <v>83</v>
      </c>
      <c r="F7" s="5"/>
      <c r="G7" s="12">
        <v>84000</v>
      </c>
      <c r="H7" s="12">
        <v>120000</v>
      </c>
    </row>
    <row r="8" spans="2:9" ht="12.75">
      <c r="B8" s="11" t="s">
        <v>19</v>
      </c>
      <c r="C8" s="5"/>
      <c r="D8" s="5"/>
      <c r="E8" s="5"/>
      <c r="F8" s="5"/>
      <c r="G8" s="38">
        <v>40000</v>
      </c>
      <c r="H8" s="38">
        <v>0</v>
      </c>
      <c r="I8" t="s">
        <v>75</v>
      </c>
    </row>
    <row r="9" spans="2:9" ht="12.75">
      <c r="B9" s="11" t="s">
        <v>20</v>
      </c>
      <c r="C9" s="5"/>
      <c r="D9" s="5"/>
      <c r="E9" s="5"/>
      <c r="F9" s="5"/>
      <c r="G9" s="38">
        <v>12000</v>
      </c>
      <c r="H9" s="38"/>
      <c r="I9" t="s">
        <v>74</v>
      </c>
    </row>
    <row r="10" spans="2:9" ht="12.75">
      <c r="B10" s="11" t="s">
        <v>21</v>
      </c>
      <c r="C10" s="5"/>
      <c r="D10" s="5"/>
      <c r="E10" s="5"/>
      <c r="F10" s="5"/>
      <c r="G10" s="38">
        <v>0</v>
      </c>
      <c r="H10" s="12">
        <v>0</v>
      </c>
      <c r="I10" t="s">
        <v>35</v>
      </c>
    </row>
    <row r="11" spans="2:9" ht="12.75">
      <c r="B11" s="11" t="s">
        <v>22</v>
      </c>
      <c r="C11" s="5"/>
      <c r="D11" s="5"/>
      <c r="E11" s="5"/>
      <c r="F11" s="5"/>
      <c r="G11" s="38">
        <v>0</v>
      </c>
      <c r="H11" s="12">
        <v>0</v>
      </c>
      <c r="I11" t="s">
        <v>35</v>
      </c>
    </row>
    <row r="12" spans="2:9" ht="12.75">
      <c r="B12" s="11" t="s">
        <v>36</v>
      </c>
      <c r="C12" s="5"/>
      <c r="D12" s="5"/>
      <c r="E12" s="5"/>
      <c r="F12" s="5"/>
      <c r="G12" s="38">
        <v>10000</v>
      </c>
      <c r="H12" s="12">
        <v>0</v>
      </c>
      <c r="I12" t="s">
        <v>67</v>
      </c>
    </row>
    <row r="13" spans="2:9" ht="12.75">
      <c r="B13" s="11" t="s">
        <v>37</v>
      </c>
      <c r="C13" s="5"/>
      <c r="D13" s="5"/>
      <c r="E13" s="5"/>
      <c r="F13" s="5"/>
      <c r="G13" s="38">
        <v>10000</v>
      </c>
      <c r="H13" s="38"/>
      <c r="I13" t="s">
        <v>35</v>
      </c>
    </row>
    <row r="14" spans="2:8" ht="12.75">
      <c r="B14" s="11"/>
      <c r="C14" s="5"/>
      <c r="D14" s="5"/>
      <c r="E14" s="5"/>
      <c r="F14" s="5"/>
      <c r="G14" s="21"/>
      <c r="H14" s="12"/>
    </row>
    <row r="15" spans="2:8" ht="12.75">
      <c r="B15" s="13" t="s">
        <v>68</v>
      </c>
      <c r="C15" s="14"/>
      <c r="D15" s="14"/>
      <c r="E15" s="14"/>
      <c r="F15" s="14"/>
      <c r="G15" s="22">
        <f>SUM(G7:G14)</f>
        <v>156000</v>
      </c>
      <c r="H15" s="15">
        <f>SUM(H7:H13)</f>
        <v>120000</v>
      </c>
    </row>
    <row r="16" ht="12.75">
      <c r="K16" s="39"/>
    </row>
    <row r="18" ht="12.75">
      <c r="B18" t="s">
        <v>34</v>
      </c>
    </row>
    <row r="20" ht="21">
      <c r="B20" s="36" t="s">
        <v>57</v>
      </c>
    </row>
    <row r="21" ht="13.5" thickBot="1"/>
    <row r="22" spans="2:5" ht="12.75">
      <c r="B22" s="28" t="s">
        <v>46</v>
      </c>
      <c r="C22" s="46"/>
      <c r="D22" s="55"/>
      <c r="E22" s="29"/>
    </row>
    <row r="23" spans="2:5" ht="55.5" thickBot="1">
      <c r="B23" s="30"/>
      <c r="C23" s="53" t="s">
        <v>59</v>
      </c>
      <c r="D23" s="56" t="s">
        <v>84</v>
      </c>
      <c r="E23" s="33" t="s">
        <v>13</v>
      </c>
    </row>
    <row r="24" spans="2:5" ht="17.25">
      <c r="B24" s="35" t="s">
        <v>53</v>
      </c>
      <c r="C24" s="5"/>
      <c r="D24" s="47"/>
      <c r="E24" s="29"/>
    </row>
    <row r="25" spans="2:5" ht="12.75">
      <c r="B25" s="30">
        <v>2.1</v>
      </c>
      <c r="C25" s="5">
        <v>49320</v>
      </c>
      <c r="D25" s="57">
        <v>28000</v>
      </c>
      <c r="E25" s="31">
        <f>SUM(B25:D25)</f>
        <v>77322.1</v>
      </c>
    </row>
    <row r="26" spans="2:5" ht="12.75">
      <c r="B26" s="30">
        <v>2.2</v>
      </c>
      <c r="C26" s="5">
        <v>1807</v>
      </c>
      <c r="D26" s="57">
        <v>1000</v>
      </c>
      <c r="E26" s="31">
        <f>SUM(B26:D26)</f>
        <v>2809.2</v>
      </c>
    </row>
    <row r="27" spans="2:5" ht="12.75">
      <c r="B27" s="30">
        <v>2.3</v>
      </c>
      <c r="C27" s="5">
        <v>29287</v>
      </c>
      <c r="D27" s="57">
        <v>9762</v>
      </c>
      <c r="E27" s="31">
        <f>SUM(B27:D27)</f>
        <v>39051.3</v>
      </c>
    </row>
    <row r="28" spans="2:5" ht="12.75">
      <c r="B28" s="30"/>
      <c r="C28" s="5" t="s">
        <v>54</v>
      </c>
      <c r="D28" s="57"/>
      <c r="E28" s="31"/>
    </row>
    <row r="29" spans="2:5" ht="12.75">
      <c r="B29" s="30" t="s">
        <v>55</v>
      </c>
      <c r="C29" s="5">
        <f>SUM(C25:C28)</f>
        <v>80414</v>
      </c>
      <c r="D29" s="57">
        <f>SUM(D25:D28)</f>
        <v>38762</v>
      </c>
      <c r="E29" s="31">
        <f>SUM(C29:D29)</f>
        <v>119176</v>
      </c>
    </row>
    <row r="30" spans="2:5" ht="12.75">
      <c r="B30" s="30"/>
      <c r="C30" s="5" t="s">
        <v>56</v>
      </c>
      <c r="D30" s="57"/>
      <c r="E30" s="31"/>
    </row>
    <row r="31" spans="2:7" ht="12.75">
      <c r="B31" s="30" t="s">
        <v>51</v>
      </c>
      <c r="C31" s="5">
        <f>SUM(C29:C30)</f>
        <v>80414</v>
      </c>
      <c r="D31" s="57">
        <f>SUM(D28:D30)</f>
        <v>38762</v>
      </c>
      <c r="E31" s="31">
        <f>SUM(C31:D31)</f>
        <v>119176</v>
      </c>
      <c r="G31" t="s">
        <v>90</v>
      </c>
    </row>
    <row r="32" spans="2:5" ht="12.75">
      <c r="B32" s="30"/>
      <c r="C32" s="5"/>
      <c r="D32" s="47"/>
      <c r="E32" s="31"/>
    </row>
    <row r="33" spans="2:5" ht="13.5" thickBot="1">
      <c r="B33" s="32"/>
      <c r="C33" s="54"/>
      <c r="D33" s="48"/>
      <c r="E33" s="3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Jyoti Gawade</cp:lastModifiedBy>
  <dcterms:created xsi:type="dcterms:W3CDTF">2008-04-23T06:34:37Z</dcterms:created>
  <dcterms:modified xsi:type="dcterms:W3CDTF">2010-06-02T13:49:59Z</dcterms:modified>
  <cp:category/>
  <cp:version/>
  <cp:contentType/>
  <cp:contentStatus/>
</cp:coreProperties>
</file>