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390" windowWidth="8475" windowHeight="9120" tabRatio="902" activeTab="0"/>
  </bookViews>
  <sheets>
    <sheet name="Funding need" sheetId="1" r:id="rId1"/>
    <sheet name="Budget 13-14" sheetId="2" r:id="rId2"/>
    <sheet name="Budget v utilisation DBRT 12-13" sheetId="3" r:id="rId3"/>
  </sheets>
  <definedNames/>
  <calcPr fullCalcOnLoad="1"/>
</workbook>
</file>

<file path=xl/sharedStrings.xml><?xml version="1.0" encoding="utf-8"?>
<sst xmlns="http://schemas.openxmlformats.org/spreadsheetml/2006/main" count="71" uniqueCount="69">
  <si>
    <t>Laxamn Jadhav</t>
  </si>
  <si>
    <t>DBRT</t>
  </si>
  <si>
    <t>Alaka Jadhav</t>
  </si>
  <si>
    <t>Kitchen</t>
  </si>
  <si>
    <t>Internet Charges</t>
  </si>
  <si>
    <t>Electricity</t>
  </si>
  <si>
    <t>Water</t>
  </si>
  <si>
    <t>Other expenses</t>
  </si>
  <si>
    <t>Anil Gade</t>
  </si>
  <si>
    <t>Salary of DBRT staff</t>
  </si>
  <si>
    <t>Salary of the staff</t>
  </si>
  <si>
    <t>Last years funds received from ASHA</t>
  </si>
  <si>
    <t xml:space="preserve"> EXPENSES</t>
  </si>
  <si>
    <t xml:space="preserve">     ASHA:</t>
  </si>
  <si>
    <t>Actual utilization</t>
  </si>
  <si>
    <t>maintainance of machines/ wear and tear</t>
  </si>
  <si>
    <t xml:space="preserve">Travel </t>
  </si>
  <si>
    <t>Communication</t>
  </si>
  <si>
    <t xml:space="preserve">Utilities </t>
  </si>
  <si>
    <t>2.1 Salary</t>
  </si>
  <si>
    <t>2.5 utilities</t>
  </si>
  <si>
    <t>.</t>
  </si>
  <si>
    <t>Annual salary</t>
  </si>
  <si>
    <t>Total Utilities</t>
  </si>
  <si>
    <t xml:space="preserve">Date </t>
  </si>
  <si>
    <t>Amount</t>
  </si>
  <si>
    <t xml:space="preserve">Receipt No. &amp; Date </t>
  </si>
  <si>
    <t>Sonali Gosavi</t>
  </si>
  <si>
    <t>Sandeep Jundare</t>
  </si>
  <si>
    <t>Anita Jangam</t>
  </si>
  <si>
    <t>Kausabai Deshmukh</t>
  </si>
  <si>
    <t>Rukhmini Lokhande</t>
  </si>
  <si>
    <t>Annual Salary with PF contri</t>
  </si>
  <si>
    <t>Diploma Agriculture</t>
  </si>
  <si>
    <t>Qualification</t>
  </si>
  <si>
    <t>DBRT, wireman</t>
  </si>
  <si>
    <t>DBRT(workshop)</t>
  </si>
  <si>
    <t>Proposed 2013-14</t>
  </si>
  <si>
    <t>Milind Ovol</t>
  </si>
  <si>
    <t xml:space="preserve">Devidas Shelar </t>
  </si>
  <si>
    <t>Diploma (Electronics)</t>
  </si>
  <si>
    <t>Budget 2012-2013</t>
  </si>
  <si>
    <t>HO/2012-13/5684</t>
  </si>
  <si>
    <t xml:space="preserve">DBRT FYBA </t>
  </si>
  <si>
    <t xml:space="preserve">M.Com(Accounts) </t>
  </si>
  <si>
    <t>01 April 2012 -        31 March 2013</t>
  </si>
  <si>
    <t>Anand Gosavi</t>
  </si>
  <si>
    <t>Proposal for 2013-14</t>
  </si>
  <si>
    <t>( July 2013 - June 2014 )</t>
  </si>
  <si>
    <t>BA. B.Ed.</t>
  </si>
  <si>
    <t>Actual Salary 2012-13(Per month)</t>
  </si>
  <si>
    <t>Proposed salary **</t>
  </si>
  <si>
    <t xml:space="preserve">**  10% increase in salary over last year is considered. </t>
  </si>
  <si>
    <t>Proposed Expenses **</t>
  </si>
  <si>
    <t>** 10% increase from previous years expenses</t>
  </si>
  <si>
    <t>TOTAL BUDGET : DBRT program 2013-14</t>
  </si>
  <si>
    <t>DBRT funding needs (Ref sheed Budget 13-14)</t>
  </si>
  <si>
    <t xml:space="preserve">{ Kitchen Grocery expenses are maintained separately. They are @ Rs.1000 per month per students. i.e Rs.12000 per annum. </t>
  </si>
  <si>
    <t xml:space="preserve">Kitchen budget is maintained separately on at cost basis } </t>
  </si>
  <si>
    <t>Less Students Tuition Fees Rs.8000 * 45 students</t>
  </si>
  <si>
    <t>TOTAL FUND REQUESTED From ASHA</t>
  </si>
  <si>
    <t>Receipt Details 2012-13</t>
  </si>
  <si>
    <t xml:space="preserve">     TOTAL Expenses ASHA DBRT project 2012-13</t>
  </si>
  <si>
    <t xml:space="preserve">Excess expenses will be met through Community service income and fees. </t>
  </si>
  <si>
    <t xml:space="preserve">ASHA support requested ( 20012- 13 ) </t>
  </si>
  <si>
    <t>ASHA support requested (2011-12)</t>
  </si>
  <si>
    <t>ASHA support requested (2010-11)</t>
  </si>
  <si>
    <t>Receipt</t>
  </si>
  <si>
    <t>( Fees charged to students is Rs.8000 for tuition fees + Rs.1000 per month * 12 = Rs.12000/- for kitchen expenses.  i.e TOTAL fees charged Rs.8000 + Rs.12000 = Rs.20,000 pa. Kitchen expenses are not included in the budget calculation. Almost 50% students gets loan scholarship i.e they should pay after completion of training. LAst year 23 students got such concession.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</si>
</sst>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1" xfId="0" applyFont="1" applyBorder="1" applyAlignment="1">
      <alignment wrapText="1"/>
    </xf>
    <xf numFmtId="0" fontId="22" fillId="0" borderId="0" xfId="0" applyFont="1" applyFill="1" applyAlignment="1">
      <alignment/>
    </xf>
    <xf numFmtId="0" fontId="21" fillId="0" borderId="14" xfId="0" applyFont="1" applyBorder="1" applyAlignment="1">
      <alignment/>
    </xf>
    <xf numFmtId="0" fontId="22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2" fillId="0" borderId="15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 horizontal="center"/>
    </xf>
    <xf numFmtId="14" fontId="22" fillId="0" borderId="22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19" xfId="0" applyFont="1" applyFill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22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1" xfId="0" applyFont="1" applyFill="1" applyBorder="1" applyAlignment="1">
      <alignment horizontal="right"/>
    </xf>
    <xf numFmtId="0" fontId="22" fillId="0" borderId="21" xfId="0" applyFont="1" applyBorder="1" applyAlignment="1">
      <alignment horizontal="right"/>
    </xf>
    <xf numFmtId="0" fontId="22" fillId="0" borderId="20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13" xfId="0" applyFont="1" applyBorder="1" applyAlignment="1">
      <alignment/>
    </xf>
    <xf numFmtId="0" fontId="22" fillId="0" borderId="22" xfId="0" applyFont="1" applyFill="1" applyBorder="1" applyAlignment="1">
      <alignment/>
    </xf>
    <xf numFmtId="0" fontId="22" fillId="0" borderId="22" xfId="0" applyFont="1" applyFill="1" applyBorder="1" applyAlignment="1">
      <alignment wrapText="1"/>
    </xf>
    <xf numFmtId="0" fontId="21" fillId="0" borderId="21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22" fillId="0" borderId="17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2" xfId="0" applyFont="1" applyBorder="1" applyAlignment="1">
      <alignment horizontal="center" wrapText="1"/>
    </xf>
    <xf numFmtId="0" fontId="21" fillId="0" borderId="22" xfId="0" applyFont="1" applyFill="1" applyBorder="1" applyAlignment="1">
      <alignment/>
    </xf>
    <xf numFmtId="0" fontId="22" fillId="0" borderId="0" xfId="0" applyFont="1" applyAlignment="1">
      <alignment vertical="top"/>
    </xf>
    <xf numFmtId="0" fontId="21" fillId="0" borderId="22" xfId="0" applyFont="1" applyFill="1" applyBorder="1" applyAlignment="1">
      <alignment horizontal="right"/>
    </xf>
    <xf numFmtId="0" fontId="21" fillId="0" borderId="10" xfId="0" applyFont="1" applyBorder="1" applyAlignment="1">
      <alignment horizontal="center"/>
    </xf>
    <xf numFmtId="0" fontId="22" fillId="0" borderId="0" xfId="0" applyFont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2" fillId="0" borderId="11" xfId="0" applyFont="1" applyBorder="1" applyAlignment="1">
      <alignment wrapText="1"/>
    </xf>
    <xf numFmtId="0" fontId="22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C3:N17"/>
  <sheetViews>
    <sheetView showGridLines="0" tabSelected="1" zoomScalePageLayoutView="0" workbookViewId="0" topLeftCell="A1">
      <selection activeCell="C14" sqref="C14:K17"/>
    </sheetView>
  </sheetViews>
  <sheetFormatPr defaultColWidth="9.140625" defaultRowHeight="12.75"/>
  <cols>
    <col min="1" max="1" width="9.140625" style="2" customWidth="1"/>
    <col min="2" max="2" width="11.28125" style="2" bestFit="1" customWidth="1"/>
    <col min="3" max="3" width="22.57421875" style="2" customWidth="1"/>
    <col min="4" max="4" width="9.140625" style="2" customWidth="1"/>
    <col min="5" max="5" width="16.8515625" style="2" customWidth="1"/>
    <col min="6" max="6" width="17.57421875" style="2" customWidth="1"/>
    <col min="7" max="13" width="9.140625" style="2" customWidth="1"/>
    <col min="14" max="14" width="11.57421875" style="2" customWidth="1"/>
    <col min="15" max="16384" width="9.140625" style="2" customWidth="1"/>
  </cols>
  <sheetData>
    <row r="3" spans="3:6" ht="15">
      <c r="C3" s="17"/>
      <c r="D3" s="18"/>
      <c r="E3" s="18"/>
      <c r="F3" s="19" t="s">
        <v>37</v>
      </c>
    </row>
    <row r="4" spans="3:6" ht="15">
      <c r="C4" s="14"/>
      <c r="D4" s="20"/>
      <c r="E4" s="20"/>
      <c r="F4" s="21"/>
    </row>
    <row r="5" spans="3:6" ht="15">
      <c r="C5" s="17" t="s">
        <v>56</v>
      </c>
      <c r="D5" s="18"/>
      <c r="E5" s="18"/>
      <c r="F5" s="33">
        <v>1354440</v>
      </c>
    </row>
    <row r="6" spans="3:6" ht="15">
      <c r="C6" s="6" t="s">
        <v>59</v>
      </c>
      <c r="D6" s="7"/>
      <c r="E6" s="7"/>
      <c r="F6" s="38">
        <v>360000</v>
      </c>
    </row>
    <row r="7" spans="3:6" ht="15">
      <c r="C7" s="6"/>
      <c r="D7" s="7"/>
      <c r="E7" s="7"/>
      <c r="F7" s="24"/>
    </row>
    <row r="8" spans="3:14" ht="15">
      <c r="C8" s="22" t="s">
        <v>60</v>
      </c>
      <c r="D8" s="23"/>
      <c r="E8" s="23"/>
      <c r="F8" s="43">
        <f>F5-F6</f>
        <v>994440</v>
      </c>
      <c r="G8" s="54"/>
      <c r="H8" s="54"/>
      <c r="I8" s="54"/>
      <c r="J8" s="54"/>
      <c r="K8" s="54"/>
      <c r="L8" s="54"/>
      <c r="M8" s="54"/>
      <c r="N8" s="54"/>
    </row>
    <row r="9" spans="3:6" ht="15">
      <c r="C9" s="6"/>
      <c r="D9" s="7"/>
      <c r="E9" s="7"/>
      <c r="F9" s="24"/>
    </row>
    <row r="10" spans="3:6" ht="15">
      <c r="C10" s="13" t="s">
        <v>11</v>
      </c>
      <c r="D10" s="20"/>
      <c r="E10" s="20"/>
      <c r="F10" s="38">
        <v>723663</v>
      </c>
    </row>
    <row r="14" spans="3:11" ht="15">
      <c r="C14" s="57" t="s">
        <v>68</v>
      </c>
      <c r="D14" s="58"/>
      <c r="E14" s="58"/>
      <c r="F14" s="58"/>
      <c r="G14" s="58"/>
      <c r="H14" s="58"/>
      <c r="I14" s="58"/>
      <c r="J14" s="58"/>
      <c r="K14" s="59"/>
    </row>
    <row r="15" spans="3:11" ht="15" customHeight="1">
      <c r="C15" s="57"/>
      <c r="D15" s="58"/>
      <c r="E15" s="58"/>
      <c r="F15" s="58"/>
      <c r="G15" s="58"/>
      <c r="H15" s="58"/>
      <c r="I15" s="58"/>
      <c r="J15" s="58"/>
      <c r="K15" s="59"/>
    </row>
    <row r="16" spans="3:11" ht="15" customHeight="1">
      <c r="C16" s="59"/>
      <c r="D16" s="59"/>
      <c r="E16" s="59"/>
      <c r="F16" s="59"/>
      <c r="G16" s="59"/>
      <c r="H16" s="59"/>
      <c r="I16" s="59"/>
      <c r="J16" s="59"/>
      <c r="K16" s="59"/>
    </row>
    <row r="17" spans="3:11" ht="15" customHeight="1">
      <c r="C17" s="59"/>
      <c r="D17" s="59"/>
      <c r="E17" s="59"/>
      <c r="F17" s="59"/>
      <c r="G17" s="59"/>
      <c r="H17" s="59"/>
      <c r="I17" s="59"/>
      <c r="J17" s="59"/>
      <c r="K17" s="59"/>
    </row>
    <row r="18" ht="15" customHeight="1"/>
    <row r="19" ht="15" customHeight="1"/>
  </sheetData>
  <sheetProtection/>
  <mergeCells count="1">
    <mergeCell ref="C14:K1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D2:O39"/>
  <sheetViews>
    <sheetView showGridLines="0" zoomScalePageLayoutView="0" workbookViewId="0" topLeftCell="A10">
      <selection activeCell="M33" sqref="M33"/>
    </sheetView>
  </sheetViews>
  <sheetFormatPr defaultColWidth="9.140625" defaultRowHeight="12.75"/>
  <cols>
    <col min="1" max="3" width="9.140625" style="2" customWidth="1"/>
    <col min="4" max="4" width="23.7109375" style="2" customWidth="1"/>
    <col min="5" max="5" width="20.421875" style="2" customWidth="1"/>
    <col min="6" max="6" width="15.28125" style="2" customWidth="1"/>
    <col min="7" max="7" width="18.421875" style="2" bestFit="1" customWidth="1"/>
    <col min="8" max="8" width="12.8515625" style="2" bestFit="1" customWidth="1"/>
    <col min="9" max="9" width="15.7109375" style="2" customWidth="1"/>
    <col min="10" max="16384" width="9.140625" style="2" customWidth="1"/>
  </cols>
  <sheetData>
    <row r="2" ht="15">
      <c r="D2" s="1" t="s">
        <v>47</v>
      </c>
    </row>
    <row r="3" ht="15">
      <c r="D3" s="3" t="s">
        <v>48</v>
      </c>
    </row>
    <row r="5" ht="15">
      <c r="D5" s="4" t="s">
        <v>9</v>
      </c>
    </row>
    <row r="6" spans="4:10" ht="45">
      <c r="D6" s="5"/>
      <c r="E6" s="32" t="s">
        <v>34</v>
      </c>
      <c r="F6" s="52" t="s">
        <v>50</v>
      </c>
      <c r="G6" s="41" t="s">
        <v>51</v>
      </c>
      <c r="H6" s="41" t="s">
        <v>22</v>
      </c>
      <c r="I6" s="42" t="s">
        <v>32</v>
      </c>
      <c r="J6" s="2" t="s">
        <v>52</v>
      </c>
    </row>
    <row r="7" spans="4:9" ht="15">
      <c r="D7" s="6" t="s">
        <v>46</v>
      </c>
      <c r="E7" s="32" t="s">
        <v>49</v>
      </c>
      <c r="F7" s="32">
        <v>14950</v>
      </c>
      <c r="G7" s="41">
        <f>F7*1.1</f>
        <v>16445</v>
      </c>
      <c r="H7" s="32">
        <f>G7*12</f>
        <v>197340</v>
      </c>
      <c r="I7" s="32">
        <f>H7*1.125</f>
        <v>222007.5</v>
      </c>
    </row>
    <row r="8" spans="4:9" ht="15">
      <c r="D8" s="6" t="s">
        <v>0</v>
      </c>
      <c r="E8" s="32" t="s">
        <v>1</v>
      </c>
      <c r="F8" s="32">
        <v>9200</v>
      </c>
      <c r="G8" s="41">
        <f aca="true" t="shared" si="0" ref="G8:G17">F8*1.1</f>
        <v>10120</v>
      </c>
      <c r="H8" s="32">
        <f>G8*12</f>
        <v>121440</v>
      </c>
      <c r="I8" s="32">
        <f>H8*1.125</f>
        <v>136620</v>
      </c>
    </row>
    <row r="9" spans="4:9" ht="15">
      <c r="D9" s="6" t="s">
        <v>38</v>
      </c>
      <c r="E9" s="32" t="s">
        <v>33</v>
      </c>
      <c r="F9" s="32">
        <v>5000</v>
      </c>
      <c r="G9" s="41">
        <f t="shared" si="0"/>
        <v>5500</v>
      </c>
      <c r="H9" s="32">
        <f aca="true" t="shared" si="1" ref="H9:H17">G9*12</f>
        <v>66000</v>
      </c>
      <c r="I9" s="32">
        <f aca="true" t="shared" si="2" ref="I9:I17">H9*1.125</f>
        <v>74250</v>
      </c>
    </row>
    <row r="10" spans="4:9" ht="15">
      <c r="D10" s="6" t="s">
        <v>27</v>
      </c>
      <c r="E10" s="32" t="s">
        <v>43</v>
      </c>
      <c r="F10" s="32">
        <v>4800</v>
      </c>
      <c r="G10" s="41">
        <f t="shared" si="0"/>
        <v>5280</v>
      </c>
      <c r="H10" s="32">
        <f t="shared" si="1"/>
        <v>63360</v>
      </c>
      <c r="I10" s="32">
        <f t="shared" si="2"/>
        <v>71280</v>
      </c>
    </row>
    <row r="11" spans="4:9" ht="15">
      <c r="D11" s="6" t="s">
        <v>28</v>
      </c>
      <c r="E11" s="32" t="s">
        <v>35</v>
      </c>
      <c r="F11" s="32">
        <v>5000</v>
      </c>
      <c r="G11" s="41">
        <f t="shared" si="0"/>
        <v>5500</v>
      </c>
      <c r="H11" s="32">
        <f t="shared" si="1"/>
        <v>66000</v>
      </c>
      <c r="I11" s="32">
        <f t="shared" si="2"/>
        <v>74250</v>
      </c>
    </row>
    <row r="12" spans="4:9" ht="15">
      <c r="D12" s="6" t="s">
        <v>39</v>
      </c>
      <c r="E12" s="32" t="s">
        <v>40</v>
      </c>
      <c r="F12" s="32">
        <v>5000</v>
      </c>
      <c r="G12" s="41">
        <f t="shared" si="0"/>
        <v>5500</v>
      </c>
      <c r="H12" s="32">
        <f t="shared" si="1"/>
        <v>66000</v>
      </c>
      <c r="I12" s="32">
        <f t="shared" si="2"/>
        <v>74250</v>
      </c>
    </row>
    <row r="13" spans="4:9" ht="15">
      <c r="D13" s="6" t="s">
        <v>29</v>
      </c>
      <c r="E13" s="41" t="s">
        <v>44</v>
      </c>
      <c r="F13" s="41">
        <v>4500</v>
      </c>
      <c r="G13" s="41">
        <f t="shared" si="0"/>
        <v>4950</v>
      </c>
      <c r="H13" s="32">
        <f t="shared" si="1"/>
        <v>59400</v>
      </c>
      <c r="I13" s="32">
        <f t="shared" si="2"/>
        <v>66825</v>
      </c>
    </row>
    <row r="14" spans="4:9" ht="15">
      <c r="D14" s="6" t="s">
        <v>8</v>
      </c>
      <c r="E14" s="32" t="s">
        <v>36</v>
      </c>
      <c r="F14" s="32">
        <v>8000</v>
      </c>
      <c r="G14" s="41">
        <f t="shared" si="0"/>
        <v>8800</v>
      </c>
      <c r="H14" s="32">
        <f t="shared" si="1"/>
        <v>105600</v>
      </c>
      <c r="I14" s="32">
        <f t="shared" si="2"/>
        <v>118800</v>
      </c>
    </row>
    <row r="15" spans="4:9" ht="15">
      <c r="D15" s="6" t="s">
        <v>2</v>
      </c>
      <c r="E15" s="32" t="s">
        <v>3</v>
      </c>
      <c r="F15" s="32">
        <v>3450</v>
      </c>
      <c r="G15" s="41">
        <f t="shared" si="0"/>
        <v>3795.0000000000005</v>
      </c>
      <c r="H15" s="32">
        <f t="shared" si="1"/>
        <v>45540.00000000001</v>
      </c>
      <c r="I15" s="32">
        <f t="shared" si="2"/>
        <v>51232.50000000001</v>
      </c>
    </row>
    <row r="16" spans="4:9" ht="15">
      <c r="D16" s="6" t="s">
        <v>30</v>
      </c>
      <c r="E16" s="32" t="s">
        <v>3</v>
      </c>
      <c r="F16" s="32">
        <v>3450</v>
      </c>
      <c r="G16" s="41">
        <f t="shared" si="0"/>
        <v>3795.0000000000005</v>
      </c>
      <c r="H16" s="32">
        <f t="shared" si="1"/>
        <v>45540.00000000001</v>
      </c>
      <c r="I16" s="32">
        <f t="shared" si="2"/>
        <v>51232.50000000001</v>
      </c>
    </row>
    <row r="17" spans="4:9" ht="15">
      <c r="D17" s="6" t="s">
        <v>31</v>
      </c>
      <c r="E17" s="32" t="s">
        <v>3</v>
      </c>
      <c r="F17" s="32">
        <v>3450</v>
      </c>
      <c r="G17" s="41">
        <f t="shared" si="0"/>
        <v>3795.0000000000005</v>
      </c>
      <c r="H17" s="32">
        <f t="shared" si="1"/>
        <v>45540.00000000001</v>
      </c>
      <c r="I17" s="32">
        <f t="shared" si="2"/>
        <v>51232.50000000001</v>
      </c>
    </row>
    <row r="18" spans="4:9" ht="14.25" customHeight="1">
      <c r="D18" s="6"/>
      <c r="E18" s="32"/>
      <c r="F18" s="32"/>
      <c r="G18" s="32"/>
      <c r="H18" s="32"/>
      <c r="I18" s="32"/>
    </row>
    <row r="19" spans="4:9" ht="15">
      <c r="D19" s="9" t="s">
        <v>10</v>
      </c>
      <c r="E19" s="5"/>
      <c r="F19" s="39">
        <f>SUM(F7:F18)</f>
        <v>66800</v>
      </c>
      <c r="G19" s="39"/>
      <c r="H19" s="39"/>
      <c r="I19" s="40">
        <f>SUM(I7:I17)</f>
        <v>991980</v>
      </c>
    </row>
    <row r="20" spans="4:9" ht="15">
      <c r="D20" s="22"/>
      <c r="E20" s="5"/>
      <c r="F20" s="39"/>
      <c r="G20" s="39"/>
      <c r="H20" s="39"/>
      <c r="I20" s="10"/>
    </row>
    <row r="21" spans="4:12" ht="12.75" customHeight="1">
      <c r="D21" s="6"/>
      <c r="E21" s="32"/>
      <c r="F21" s="32"/>
      <c r="G21" s="32" t="s">
        <v>53</v>
      </c>
      <c r="H21" s="32"/>
      <c r="I21" s="32"/>
      <c r="J21" s="60" t="s">
        <v>54</v>
      </c>
      <c r="K21" s="61"/>
      <c r="L21" s="61"/>
    </row>
    <row r="22" spans="4:12" ht="15">
      <c r="D22" s="6" t="s">
        <v>18</v>
      </c>
      <c r="E22" s="32"/>
      <c r="F22" s="32">
        <v>28500</v>
      </c>
      <c r="G22" s="32">
        <f>F22*1.1</f>
        <v>31350.000000000004</v>
      </c>
      <c r="H22" s="32"/>
      <c r="I22" s="32">
        <f aca="true" t="shared" si="3" ref="I22:I29">SUM(F22:H22)</f>
        <v>59850</v>
      </c>
      <c r="J22" s="60"/>
      <c r="K22" s="61"/>
      <c r="L22" s="61"/>
    </row>
    <row r="23" spans="4:12" ht="15">
      <c r="D23" s="6" t="s">
        <v>4</v>
      </c>
      <c r="E23" s="32"/>
      <c r="F23" s="41">
        <v>11500</v>
      </c>
      <c r="G23" s="32">
        <f aca="true" t="shared" si="4" ref="G23:G30">F23*1.1</f>
        <v>12650.000000000002</v>
      </c>
      <c r="H23" s="41"/>
      <c r="I23" s="32">
        <f t="shared" si="3"/>
        <v>24150</v>
      </c>
      <c r="J23" s="60"/>
      <c r="K23" s="61"/>
      <c r="L23" s="61"/>
    </row>
    <row r="24" spans="4:12" ht="15">
      <c r="D24" s="6" t="s">
        <v>5</v>
      </c>
      <c r="E24" s="32"/>
      <c r="F24" s="41">
        <v>36000</v>
      </c>
      <c r="G24" s="32">
        <f t="shared" si="4"/>
        <v>39600</v>
      </c>
      <c r="H24" s="41"/>
      <c r="I24" s="32">
        <f t="shared" si="3"/>
        <v>75600</v>
      </c>
      <c r="J24" s="60"/>
      <c r="K24" s="61"/>
      <c r="L24" s="61"/>
    </row>
    <row r="25" spans="4:12" ht="15">
      <c r="D25" s="6" t="s">
        <v>6</v>
      </c>
      <c r="E25" s="32"/>
      <c r="F25" s="41">
        <v>18000</v>
      </c>
      <c r="G25" s="32">
        <f t="shared" si="4"/>
        <v>19800</v>
      </c>
      <c r="H25" s="41"/>
      <c r="I25" s="32">
        <f t="shared" si="3"/>
        <v>37800</v>
      </c>
      <c r="J25" s="60"/>
      <c r="K25" s="61"/>
      <c r="L25" s="61"/>
    </row>
    <row r="26" spans="4:12" ht="15">
      <c r="D26" s="6" t="s">
        <v>7</v>
      </c>
      <c r="E26" s="32"/>
      <c r="F26" s="32">
        <v>25000</v>
      </c>
      <c r="G26" s="32">
        <f t="shared" si="4"/>
        <v>27500.000000000004</v>
      </c>
      <c r="H26" s="32"/>
      <c r="I26" s="32">
        <f t="shared" si="3"/>
        <v>52500</v>
      </c>
      <c r="J26" s="60"/>
      <c r="K26" s="61"/>
      <c r="L26" s="61"/>
    </row>
    <row r="27" spans="4:12" ht="30">
      <c r="D27" s="11" t="s">
        <v>15</v>
      </c>
      <c r="E27" s="32"/>
      <c r="F27" s="32">
        <v>20000</v>
      </c>
      <c r="G27" s="32">
        <f t="shared" si="4"/>
        <v>22000</v>
      </c>
      <c r="H27" s="32"/>
      <c r="I27" s="32">
        <f t="shared" si="3"/>
        <v>42000</v>
      </c>
      <c r="J27" s="60"/>
      <c r="K27" s="61"/>
      <c r="L27" s="61"/>
    </row>
    <row r="28" spans="4:12" ht="15">
      <c r="D28" s="6" t="s">
        <v>17</v>
      </c>
      <c r="E28" s="32"/>
      <c r="F28" s="32">
        <v>3600</v>
      </c>
      <c r="G28" s="32">
        <f t="shared" si="4"/>
        <v>3960.0000000000005</v>
      </c>
      <c r="H28" s="32"/>
      <c r="I28" s="32">
        <f t="shared" si="3"/>
        <v>7560</v>
      </c>
      <c r="J28" s="60"/>
      <c r="K28" s="61"/>
      <c r="L28" s="61"/>
    </row>
    <row r="29" spans="4:9" ht="15">
      <c r="D29" s="6" t="s">
        <v>16</v>
      </c>
      <c r="E29" s="32"/>
      <c r="F29" s="32">
        <v>30000</v>
      </c>
      <c r="G29" s="32">
        <f t="shared" si="4"/>
        <v>33000</v>
      </c>
      <c r="H29" s="32"/>
      <c r="I29" s="32">
        <f t="shared" si="3"/>
        <v>63000</v>
      </c>
    </row>
    <row r="30" spans="4:15" ht="15">
      <c r="D30" s="9" t="s">
        <v>23</v>
      </c>
      <c r="E30" s="32"/>
      <c r="F30" s="39">
        <f>SUM(F22:F29)</f>
        <v>172600</v>
      </c>
      <c r="G30" s="32">
        <f t="shared" si="4"/>
        <v>189860.00000000003</v>
      </c>
      <c r="H30" s="39"/>
      <c r="I30" s="53">
        <f>SUM(I22:I29)</f>
        <v>362460</v>
      </c>
      <c r="J30" s="12"/>
      <c r="K30" s="12"/>
      <c r="L30" s="12"/>
      <c r="M30" s="12"/>
      <c r="N30" s="12"/>
      <c r="O30" s="12"/>
    </row>
    <row r="31" spans="4:9" ht="15">
      <c r="D31" s="6"/>
      <c r="E31" s="6"/>
      <c r="F31" s="7"/>
      <c r="G31" s="7"/>
      <c r="H31" s="7"/>
      <c r="I31" s="8"/>
    </row>
    <row r="32" spans="4:9" ht="15">
      <c r="D32" s="13" t="s">
        <v>55</v>
      </c>
      <c r="E32" s="14"/>
      <c r="F32" s="20"/>
      <c r="G32" s="15"/>
      <c r="H32" s="15"/>
      <c r="I32" s="16">
        <f>SUM(I19+I30)</f>
        <v>1354440</v>
      </c>
    </row>
    <row r="34" spans="4:9" ht="15">
      <c r="D34" s="4" t="s">
        <v>64</v>
      </c>
      <c r="E34" s="4"/>
      <c r="F34" s="4"/>
      <c r="G34" s="4"/>
      <c r="H34" s="4"/>
      <c r="I34" s="4">
        <v>734000</v>
      </c>
    </row>
    <row r="35" spans="4:9" ht="15">
      <c r="D35" s="4" t="s">
        <v>65</v>
      </c>
      <c r="I35" s="4">
        <v>772000</v>
      </c>
    </row>
    <row r="36" spans="4:9" ht="15">
      <c r="D36" s="4" t="s">
        <v>66</v>
      </c>
      <c r="E36" s="4"/>
      <c r="F36" s="4"/>
      <c r="G36" s="4"/>
      <c r="H36" s="4"/>
      <c r="I36" s="4">
        <v>589760</v>
      </c>
    </row>
    <row r="37" spans="4:9" ht="15">
      <c r="D37" s="4"/>
      <c r="G37" s="4"/>
      <c r="H37" s="4"/>
      <c r="I37" s="4"/>
    </row>
    <row r="38" ht="15">
      <c r="D38" s="2" t="s">
        <v>57</v>
      </c>
    </row>
    <row r="39" ht="15">
      <c r="D39" s="2" t="s">
        <v>58</v>
      </c>
    </row>
  </sheetData>
  <sheetProtection/>
  <mergeCells count="1">
    <mergeCell ref="J21:L28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5:J67"/>
  <sheetViews>
    <sheetView showGridLines="0" zoomScalePageLayoutView="0" workbookViewId="0" topLeftCell="A9">
      <selection activeCell="B30" sqref="B30"/>
    </sheetView>
  </sheetViews>
  <sheetFormatPr defaultColWidth="9.140625" defaultRowHeight="12.75"/>
  <cols>
    <col min="1" max="1" width="9.140625" style="2" customWidth="1"/>
    <col min="2" max="2" width="23.421875" style="2" customWidth="1"/>
    <col min="3" max="3" width="19.00390625" style="31" customWidth="1"/>
    <col min="4" max="4" width="16.57421875" style="2" customWidth="1"/>
    <col min="5" max="16384" width="9.140625" style="2" customWidth="1"/>
  </cols>
  <sheetData>
    <row r="5" ht="21">
      <c r="B5" s="45" t="s">
        <v>14</v>
      </c>
    </row>
    <row r="8" ht="15">
      <c r="B8" s="2" t="s">
        <v>12</v>
      </c>
    </row>
    <row r="9" spans="2:4" ht="30.75" thickBot="1">
      <c r="B9" s="17"/>
      <c r="C9" s="46" t="s">
        <v>41</v>
      </c>
      <c r="D9" s="30" t="s">
        <v>45</v>
      </c>
    </row>
    <row r="10" spans="2:4" ht="15">
      <c r="B10" s="34" t="s">
        <v>13</v>
      </c>
      <c r="C10" s="47"/>
      <c r="D10" s="35"/>
    </row>
    <row r="11" spans="2:4" ht="15">
      <c r="B11" s="6" t="s">
        <v>19</v>
      </c>
      <c r="C11" s="48">
        <v>734000</v>
      </c>
      <c r="D11" s="36">
        <v>795944</v>
      </c>
    </row>
    <row r="12" spans="2:4" ht="15">
      <c r="B12" s="6" t="s">
        <v>20</v>
      </c>
      <c r="C12" s="48"/>
      <c r="D12" s="37">
        <f>18730+5190</f>
        <v>23920</v>
      </c>
    </row>
    <row r="13" spans="2:4" ht="15">
      <c r="B13" s="6"/>
      <c r="C13" s="48"/>
      <c r="D13" s="24"/>
    </row>
    <row r="14" spans="2:10" ht="15">
      <c r="B14" s="9" t="s">
        <v>62</v>
      </c>
      <c r="C14" s="27"/>
      <c r="D14" s="55">
        <f>SUM(D11:D13)</f>
        <v>819864</v>
      </c>
      <c r="E14" s="63" t="s">
        <v>63</v>
      </c>
      <c r="F14" s="64"/>
      <c r="G14" s="64"/>
      <c r="H14" s="64"/>
      <c r="I14" s="64"/>
      <c r="J14" s="64"/>
    </row>
    <row r="15" spans="2:10" ht="15">
      <c r="B15" s="6"/>
      <c r="C15" s="48"/>
      <c r="D15" s="24"/>
      <c r="E15" s="63"/>
      <c r="F15" s="64"/>
      <c r="G15" s="64"/>
      <c r="H15" s="64"/>
      <c r="I15" s="64"/>
      <c r="J15" s="64"/>
    </row>
    <row r="16" spans="2:5" ht="15">
      <c r="B16" s="22"/>
      <c r="C16" s="49"/>
      <c r="D16" s="24"/>
      <c r="E16" s="2" t="s">
        <v>21</v>
      </c>
    </row>
    <row r="17" spans="2:4" ht="15">
      <c r="B17" s="22"/>
      <c r="C17" s="49"/>
      <c r="D17" s="24"/>
    </row>
    <row r="18" spans="2:4" ht="15">
      <c r="B18" s="22"/>
      <c r="C18" s="49"/>
      <c r="D18" s="24"/>
    </row>
    <row r="19" spans="2:4" ht="15">
      <c r="B19" s="14"/>
      <c r="C19" s="50"/>
      <c r="D19" s="38"/>
    </row>
    <row r="22" spans="2:3" ht="15">
      <c r="B22" s="4" t="s">
        <v>61</v>
      </c>
      <c r="C22" s="2"/>
    </row>
    <row r="23" ht="15">
      <c r="C23" s="2"/>
    </row>
    <row r="24" spans="2:4" ht="15">
      <c r="B24" s="25" t="s">
        <v>24</v>
      </c>
      <c r="C24" s="25" t="s">
        <v>26</v>
      </c>
      <c r="D24" s="25" t="s">
        <v>25</v>
      </c>
    </row>
    <row r="25" spans="2:4" ht="15">
      <c r="B25" s="26">
        <v>41318</v>
      </c>
      <c r="C25" s="25" t="s">
        <v>42</v>
      </c>
      <c r="D25" s="25">
        <v>723663</v>
      </c>
    </row>
    <row r="26" spans="2:4" ht="15">
      <c r="B26" s="25"/>
      <c r="C26" s="25"/>
      <c r="D26" s="25"/>
    </row>
    <row r="27" spans="2:4" ht="15">
      <c r="B27" s="26"/>
      <c r="C27" s="25"/>
      <c r="D27" s="25"/>
    </row>
    <row r="28" spans="2:4" ht="15">
      <c r="B28" s="56" t="s">
        <v>67</v>
      </c>
      <c r="C28" s="28"/>
      <c r="D28" s="29">
        <v>723663</v>
      </c>
    </row>
    <row r="30" spans="1:4" ht="15">
      <c r="A30" s="4"/>
      <c r="B30" s="23"/>
      <c r="C30" s="44"/>
      <c r="D30" s="23"/>
    </row>
    <row r="31" spans="2:4" ht="15">
      <c r="B31" s="7"/>
      <c r="C31" s="51"/>
      <c r="D31" s="7"/>
    </row>
    <row r="32" spans="2:4" ht="15">
      <c r="B32" s="7"/>
      <c r="C32" s="51"/>
      <c r="D32" s="7"/>
    </row>
    <row r="33" spans="2:4" ht="15">
      <c r="B33" s="7"/>
      <c r="C33" s="51"/>
      <c r="D33" s="7"/>
    </row>
    <row r="34" spans="2:4" ht="15">
      <c r="B34" s="62"/>
      <c r="C34" s="62"/>
      <c r="D34" s="62"/>
    </row>
    <row r="35" spans="2:4" ht="15">
      <c r="B35" s="7"/>
      <c r="C35" s="51"/>
      <c r="D35" s="7"/>
    </row>
    <row r="36" spans="2:4" ht="15">
      <c r="B36" s="7"/>
      <c r="C36" s="51"/>
      <c r="D36" s="7"/>
    </row>
    <row r="54" spans="2:4" ht="15">
      <c r="B54" s="7"/>
      <c r="C54" s="51"/>
      <c r="D54" s="7"/>
    </row>
    <row r="55" spans="2:4" ht="15">
      <c r="B55" s="7"/>
      <c r="C55" s="51"/>
      <c r="D55" s="7"/>
    </row>
    <row r="56" spans="2:4" ht="15">
      <c r="B56" s="7"/>
      <c r="C56" s="51"/>
      <c r="D56" s="7"/>
    </row>
    <row r="57" spans="2:4" ht="15">
      <c r="B57" s="7"/>
      <c r="C57" s="51"/>
      <c r="D57" s="7"/>
    </row>
    <row r="58" spans="2:4" ht="15">
      <c r="B58" s="7"/>
      <c r="C58" s="51"/>
      <c r="D58" s="7"/>
    </row>
    <row r="59" spans="2:4" ht="15">
      <c r="B59" s="7"/>
      <c r="C59" s="51"/>
      <c r="D59" s="7"/>
    </row>
    <row r="60" spans="2:4" ht="15">
      <c r="B60" s="7"/>
      <c r="C60" s="51"/>
      <c r="D60" s="7"/>
    </row>
    <row r="61" spans="2:4" ht="15">
      <c r="B61" s="7"/>
      <c r="C61" s="51"/>
      <c r="D61" s="7"/>
    </row>
    <row r="62" spans="2:4" ht="15">
      <c r="B62" s="7"/>
      <c r="C62" s="51"/>
      <c r="D62" s="7"/>
    </row>
    <row r="63" spans="2:4" ht="15">
      <c r="B63" s="7"/>
      <c r="C63" s="51"/>
      <c r="D63" s="7"/>
    </row>
    <row r="64" spans="2:4" ht="15">
      <c r="B64" s="7"/>
      <c r="C64" s="51"/>
      <c r="D64" s="7"/>
    </row>
    <row r="65" spans="2:4" ht="15">
      <c r="B65" s="7"/>
      <c r="C65" s="51"/>
      <c r="D65" s="7"/>
    </row>
    <row r="66" spans="2:4" ht="15">
      <c r="B66" s="7"/>
      <c r="C66" s="51"/>
      <c r="D66" s="7"/>
    </row>
    <row r="67" spans="2:4" ht="15">
      <c r="B67" s="7"/>
      <c r="C67" s="51"/>
      <c r="D67" s="7"/>
    </row>
  </sheetData>
  <sheetProtection/>
  <mergeCells count="2">
    <mergeCell ref="B34:D34"/>
    <mergeCell ref="E14:J1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.:L4zy w4r3z:.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Yogesh</cp:lastModifiedBy>
  <dcterms:created xsi:type="dcterms:W3CDTF">2008-04-23T06:34:37Z</dcterms:created>
  <dcterms:modified xsi:type="dcterms:W3CDTF">2013-07-18T07:31:31Z</dcterms:modified>
  <cp:category/>
  <cp:version/>
  <cp:contentType/>
  <cp:contentStatus/>
</cp:coreProperties>
</file>