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Budget" sheetId="1" r:id="rId1"/>
    <sheet name="Kitchen equipments break up" sheetId="2" r:id="rId2"/>
    <sheet name="Medicine breakup" sheetId="3" r:id="rId3"/>
  </sheets>
  <definedNames/>
  <calcPr fullCalcOnLoad="1"/>
</workbook>
</file>

<file path=xl/sharedStrings.xml><?xml version="1.0" encoding="utf-8"?>
<sst xmlns="http://schemas.openxmlformats.org/spreadsheetml/2006/main" count="207" uniqueCount="200">
  <si>
    <t>S.No</t>
  </si>
  <si>
    <t>PARTICULARS</t>
  </si>
  <si>
    <t>AMOUNT</t>
  </si>
  <si>
    <t>NON - RECURRING EXPENSES</t>
  </si>
  <si>
    <t>Furnitures</t>
  </si>
  <si>
    <t>RECURRING EXPENSES</t>
  </si>
  <si>
    <t>Food expenses &amp; Nutritional support</t>
  </si>
  <si>
    <t>Medicine at care Home</t>
  </si>
  <si>
    <t>Electricity charges</t>
  </si>
  <si>
    <t>Educational Support</t>
  </si>
  <si>
    <t>TOTAL</t>
  </si>
  <si>
    <t>One part time Doctor</t>
  </si>
  <si>
    <t>Cook</t>
  </si>
  <si>
    <t>Baby sitter</t>
  </si>
  <si>
    <t>Total</t>
  </si>
  <si>
    <t>Grand Total</t>
  </si>
  <si>
    <t>Water charges</t>
  </si>
  <si>
    <t>Games material</t>
  </si>
  <si>
    <t>Nurses (Male, Female) part time</t>
  </si>
  <si>
    <t>Counsellor part time</t>
  </si>
  <si>
    <t>Social Worker full time</t>
  </si>
  <si>
    <t>Teachers</t>
  </si>
  <si>
    <t>Head mistress cum warden</t>
  </si>
  <si>
    <t>Rent</t>
  </si>
  <si>
    <t>Rs. 5000 x 12</t>
  </si>
  <si>
    <t xml:space="preserve">40 Beds </t>
  </si>
  <si>
    <t>BUDGET FOR COMMUNITY CARE CENTER FOR 40 CHILDREN - 2006</t>
  </si>
  <si>
    <t>Rs (INR)</t>
  </si>
  <si>
    <t>Contribution from HUT (INR)</t>
  </si>
  <si>
    <t>Contribution from local community (INR)</t>
  </si>
  <si>
    <t>Grant from Asha (INR)</t>
  </si>
  <si>
    <t>class room furniture</t>
  </si>
  <si>
    <t>Rs. 25 x 40 heads x 30Daysx10 Months</t>
  </si>
  <si>
    <t>A. CAPITAL EXPENDITURE</t>
  </si>
  <si>
    <t>A 1</t>
  </si>
  <si>
    <t>A 2</t>
  </si>
  <si>
    <t>A 3</t>
  </si>
  <si>
    <t>A 4</t>
  </si>
  <si>
    <t>A 5</t>
  </si>
  <si>
    <t>A 6</t>
  </si>
  <si>
    <t>B. KITCHEN EQUIPMENT</t>
  </si>
  <si>
    <t>B 1</t>
  </si>
  <si>
    <t>C. OFFICE</t>
  </si>
  <si>
    <t>C 1</t>
  </si>
  <si>
    <t>C 2</t>
  </si>
  <si>
    <t>D</t>
  </si>
  <si>
    <t>I</t>
  </si>
  <si>
    <t>H 1</t>
  </si>
  <si>
    <t>H 2</t>
  </si>
  <si>
    <t>J 1</t>
  </si>
  <si>
    <t>J 2</t>
  </si>
  <si>
    <t>J 3</t>
  </si>
  <si>
    <t>J 4</t>
  </si>
  <si>
    <t>J 5</t>
  </si>
  <si>
    <t>J 6</t>
  </si>
  <si>
    <t>J 7</t>
  </si>
  <si>
    <t>J 8</t>
  </si>
  <si>
    <t>E. CARE AT HOME</t>
  </si>
  <si>
    <t>E 1</t>
  </si>
  <si>
    <t>E 2</t>
  </si>
  <si>
    <t>F. MAINTANENCE</t>
  </si>
  <si>
    <t>F 1</t>
  </si>
  <si>
    <t>F 2</t>
  </si>
  <si>
    <t>F 3</t>
  </si>
  <si>
    <t>H. EDUCATIONAL NEEDS</t>
  </si>
  <si>
    <t>J. Salary</t>
  </si>
  <si>
    <t>Infection control</t>
  </si>
  <si>
    <t>Training sessions</t>
  </si>
  <si>
    <t>Per year</t>
  </si>
  <si>
    <t>month</t>
  </si>
  <si>
    <t>Day</t>
  </si>
  <si>
    <t>Contribution %</t>
  </si>
  <si>
    <t>40 Bed cover- 75</t>
  </si>
  <si>
    <t>40 Pillow cover-25</t>
  </si>
  <si>
    <t>40 Mosquito net-</t>
  </si>
  <si>
    <t>Rs. 815 each</t>
  </si>
  <si>
    <t>40 Blanket -75</t>
  </si>
  <si>
    <t>40 Pillow- 70</t>
  </si>
  <si>
    <t>1983 x 10</t>
  </si>
  <si>
    <t>Refreshment for the participants (1 tea/coffee + biscuits/Vadai+ 1 meal)</t>
  </si>
  <si>
    <t>Travel expenses for the participants</t>
  </si>
  <si>
    <t>IEC material distribution for the training</t>
  </si>
  <si>
    <t>Honorarium to resource person</t>
  </si>
  <si>
    <t>Rs 27*20</t>
  </si>
  <si>
    <t>Rs. 140</t>
  </si>
  <si>
    <t>Rs. 650 per session</t>
  </si>
  <si>
    <t>Rs 2155* 20 sessions</t>
  </si>
  <si>
    <t>Kitchen Equipment(break up attached in separate sheet)</t>
  </si>
  <si>
    <t>steel racks</t>
  </si>
  <si>
    <t>Table</t>
  </si>
  <si>
    <t>Rs.3475</t>
  </si>
  <si>
    <t>Chairs</t>
  </si>
  <si>
    <t>stools</t>
  </si>
  <si>
    <t>Rs.110*10</t>
  </si>
  <si>
    <t>Rs 425*5</t>
  </si>
  <si>
    <t>Rs.1650*2</t>
  </si>
  <si>
    <t>benches</t>
  </si>
  <si>
    <t>desks</t>
  </si>
  <si>
    <t>Writing boards</t>
  </si>
  <si>
    <t>Caromboard</t>
  </si>
  <si>
    <t>Chess board</t>
  </si>
  <si>
    <t>rackets</t>
  </si>
  <si>
    <t>63.75 x 6</t>
  </si>
  <si>
    <t>Volley ball</t>
  </si>
  <si>
    <t>234 x 2</t>
  </si>
  <si>
    <t>tennicoit</t>
  </si>
  <si>
    <t>School bag</t>
  </si>
  <si>
    <t xml:space="preserve">Pencil box </t>
  </si>
  <si>
    <t>a pair of pencil, rubber, sacle, sharpener,</t>
  </si>
  <si>
    <t>note books ( 9 notes @ 11.50 each)</t>
  </si>
  <si>
    <t xml:space="preserve">books </t>
  </si>
  <si>
    <t>1246.5 x 40 Children</t>
  </si>
  <si>
    <t>2 sets of uniform  each 285</t>
  </si>
  <si>
    <t>538 x 10</t>
  </si>
  <si>
    <t>Office Furnitures</t>
  </si>
  <si>
    <t>1000*10</t>
  </si>
  <si>
    <t>750*10</t>
  </si>
  <si>
    <t>650*5</t>
  </si>
  <si>
    <t>350*5</t>
  </si>
  <si>
    <t>Particulars</t>
  </si>
  <si>
    <t>Qty</t>
  </si>
  <si>
    <t>Rate</t>
  </si>
  <si>
    <t>Amount</t>
  </si>
  <si>
    <t>Plate Small</t>
  </si>
  <si>
    <t>Plate Big</t>
  </si>
  <si>
    <t>Tamlar Small</t>
  </si>
  <si>
    <t>Tamlar Big</t>
  </si>
  <si>
    <t>Idly Kadai</t>
  </si>
  <si>
    <t>Vanali Big</t>
  </si>
  <si>
    <t>Al Kadai</t>
  </si>
  <si>
    <t>Dosai Thiruppi</t>
  </si>
  <si>
    <t>Kuli Karandi</t>
  </si>
  <si>
    <t>Karandi</t>
  </si>
  <si>
    <t>Pesan</t>
  </si>
  <si>
    <t>Pet Jars (of various sizes)@ Rs.12 each</t>
  </si>
  <si>
    <t>holder</t>
  </si>
  <si>
    <t>Cooker (3 Lit)</t>
  </si>
  <si>
    <t>FryPan</t>
  </si>
  <si>
    <t>Al Davara</t>
  </si>
  <si>
    <t>Al Coverlids</t>
  </si>
  <si>
    <t>Dava</t>
  </si>
  <si>
    <t>Al Sippal</t>
  </si>
  <si>
    <t>Copper Bottom Kadai</t>
  </si>
  <si>
    <t>PL Mug</t>
  </si>
  <si>
    <t>PL Water Can</t>
  </si>
  <si>
    <t>PL bucket</t>
  </si>
  <si>
    <t>PL Dustpin</t>
  </si>
  <si>
    <t>Pl Drum</t>
  </si>
  <si>
    <t>Spoon</t>
  </si>
  <si>
    <t>Edukki</t>
  </si>
  <si>
    <t>Arivalmanai</t>
  </si>
  <si>
    <t>Coconut scrapper</t>
  </si>
  <si>
    <t>Mathdhu</t>
  </si>
  <si>
    <t>Sifter</t>
  </si>
  <si>
    <t>Sappathy Kattai</t>
  </si>
  <si>
    <t>Rice Den</t>
  </si>
  <si>
    <t>Refrigeratar</t>
  </si>
  <si>
    <t>Grinder 5 lit</t>
  </si>
  <si>
    <t>Gas Stove</t>
  </si>
  <si>
    <t>Gas Tube</t>
  </si>
  <si>
    <t>Gas Lighter</t>
  </si>
  <si>
    <t>Cooker (7 Lit)</t>
  </si>
  <si>
    <t>Rack (Steel)</t>
  </si>
  <si>
    <t>Rs.163 x 40 heads x 10 months</t>
  </si>
  <si>
    <t>253x10</t>
  </si>
  <si>
    <t>Board Games (chinese checkers,business,scrabble etc)@ Rs.253 each</t>
  </si>
  <si>
    <t>46.50 x 10</t>
  </si>
  <si>
    <t>Balls @Rs.46.50 each</t>
  </si>
  <si>
    <t>Outdoor play materials</t>
  </si>
  <si>
    <t>150 x 5</t>
  </si>
  <si>
    <t>Shuttle corks</t>
  </si>
  <si>
    <t>98*2 box</t>
  </si>
  <si>
    <t xml:space="preserve">276x 10 </t>
  </si>
  <si>
    <t>Traditional games materials like Pallankuli, Thayam etc</t>
  </si>
  <si>
    <t>1068 x 2</t>
  </si>
  <si>
    <t>65*6</t>
  </si>
  <si>
    <t>Indoor play materails</t>
  </si>
  <si>
    <t>Rs ( 25 + 8) * 25 (particpants 20 + facilitators and resource persons 5)</t>
  </si>
  <si>
    <t>No</t>
  </si>
  <si>
    <t>Nutritional supplements like protein iron formulations</t>
  </si>
  <si>
    <t>Details</t>
  </si>
  <si>
    <t xml:space="preserve">5-10 ml per day * 30 days </t>
  </si>
  <si>
    <t>200 ml avg</t>
  </si>
  <si>
    <t>Per day</t>
  </si>
  <si>
    <t>Month</t>
  </si>
  <si>
    <t>Cost</t>
  </si>
  <si>
    <t>Antibiotics for treating Ois and infections</t>
  </si>
  <si>
    <t>Symptomatic drugs</t>
  </si>
  <si>
    <t>Rs. 13-17 per day * 5 days for a course</t>
  </si>
  <si>
    <t>Rs 15 avg * 5</t>
  </si>
  <si>
    <t>USD at Rs. 41 as conversion rate</t>
  </si>
  <si>
    <t xml:space="preserve"> Rs 245 each set</t>
  </si>
  <si>
    <t>500 x 12</t>
  </si>
  <si>
    <t>8000 x12</t>
  </si>
  <si>
    <t>3000 x2 x12</t>
  </si>
  <si>
    <t>2500 x 1 x 12</t>
  </si>
  <si>
    <t>4000 x 1 x 12</t>
  </si>
  <si>
    <t>2000 x 2 x 12</t>
  </si>
  <si>
    <t>1500 x 1 x 12</t>
  </si>
  <si>
    <t>1000 x 2 x 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</si>
</sst>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64">
      <selection activeCell="I69" sqref="I69:I70"/>
    </sheetView>
  </sheetViews>
  <sheetFormatPr defaultColWidth="9.140625" defaultRowHeight="18" customHeight="1"/>
  <cols>
    <col min="1" max="1" width="9.140625" style="7" customWidth="1"/>
    <col min="2" max="2" width="31.8515625" style="2" customWidth="1"/>
    <col min="3" max="3" width="35.7109375" style="2" customWidth="1"/>
    <col min="4" max="4" width="9.140625" style="2" customWidth="1"/>
    <col min="5" max="5" width="11.421875" style="1" customWidth="1"/>
    <col min="6" max="6" width="13.57421875" style="1" customWidth="1"/>
    <col min="7" max="7" width="16.57421875" style="1" customWidth="1"/>
    <col min="8" max="8" width="12.8515625" style="1" customWidth="1"/>
    <col min="9" max="16384" width="9.140625" style="2" customWidth="1"/>
  </cols>
  <sheetData>
    <row r="1" spans="1:8" ht="18" customHeight="1">
      <c r="A1" s="54" t="s">
        <v>26</v>
      </c>
      <c r="B1" s="54"/>
      <c r="C1" s="54"/>
      <c r="D1" s="54"/>
      <c r="E1" s="54"/>
      <c r="F1" s="55"/>
      <c r="G1" s="55"/>
      <c r="H1" s="55"/>
    </row>
    <row r="2" spans="1:9" ht="49.5" customHeight="1">
      <c r="A2" s="4" t="s">
        <v>0</v>
      </c>
      <c r="B2" s="4" t="s">
        <v>1</v>
      </c>
      <c r="C2" s="4" t="s">
        <v>2</v>
      </c>
      <c r="D2" s="4"/>
      <c r="E2" s="5" t="s">
        <v>27</v>
      </c>
      <c r="F2" s="5" t="s">
        <v>28</v>
      </c>
      <c r="G2" s="5" t="s">
        <v>29</v>
      </c>
      <c r="H2" s="5" t="s">
        <v>30</v>
      </c>
      <c r="I2" s="3"/>
    </row>
    <row r="3" spans="1:8" ht="18" customHeight="1">
      <c r="A3" s="54" t="s">
        <v>3</v>
      </c>
      <c r="B3" s="54"/>
      <c r="C3" s="54"/>
      <c r="D3" s="54"/>
      <c r="E3" s="54"/>
      <c r="F3" s="56"/>
      <c r="G3" s="56"/>
      <c r="H3" s="56"/>
    </row>
    <row r="4" spans="1:8" ht="18" customHeight="1">
      <c r="A4" s="57" t="s">
        <v>33</v>
      </c>
      <c r="B4" s="58"/>
      <c r="C4" s="58"/>
      <c r="D4" s="58"/>
      <c r="E4" s="58"/>
      <c r="F4" s="58"/>
      <c r="G4" s="58"/>
      <c r="H4" s="59"/>
    </row>
    <row r="5" spans="1:8" ht="18" customHeight="1">
      <c r="A5" s="4" t="s">
        <v>34</v>
      </c>
      <c r="B5" s="6" t="s">
        <v>25</v>
      </c>
      <c r="C5" s="6" t="s">
        <v>75</v>
      </c>
      <c r="D5" s="6"/>
      <c r="E5" s="46">
        <v>42400</v>
      </c>
      <c r="F5" s="46"/>
      <c r="G5" s="46">
        <v>10400</v>
      </c>
      <c r="H5" s="46">
        <f>E5-F5-G5</f>
        <v>32000</v>
      </c>
    </row>
    <row r="6" spans="1:8" ht="18" customHeight="1">
      <c r="A6" s="4" t="s">
        <v>35</v>
      </c>
      <c r="B6" s="6" t="s">
        <v>76</v>
      </c>
      <c r="C6" s="56" t="s">
        <v>191</v>
      </c>
      <c r="D6" s="6"/>
      <c r="E6" s="46"/>
      <c r="F6" s="46"/>
      <c r="G6" s="46"/>
      <c r="H6" s="46"/>
    </row>
    <row r="7" spans="1:8" ht="18" customHeight="1">
      <c r="A7" s="4" t="s">
        <v>36</v>
      </c>
      <c r="B7" s="6" t="s">
        <v>72</v>
      </c>
      <c r="C7" s="56"/>
      <c r="D7" s="6"/>
      <c r="E7" s="46"/>
      <c r="F7" s="46"/>
      <c r="G7" s="46"/>
      <c r="H7" s="46"/>
    </row>
    <row r="8" spans="1:8" ht="18" customHeight="1">
      <c r="A8" s="4" t="s">
        <v>37</v>
      </c>
      <c r="B8" s="6" t="s">
        <v>77</v>
      </c>
      <c r="C8" s="56"/>
      <c r="D8" s="6"/>
      <c r="E8" s="46"/>
      <c r="F8" s="46"/>
      <c r="G8" s="46"/>
      <c r="H8" s="46"/>
    </row>
    <row r="9" spans="1:8" ht="18" customHeight="1">
      <c r="A9" s="4" t="s">
        <v>38</v>
      </c>
      <c r="B9" s="6" t="s">
        <v>73</v>
      </c>
      <c r="C9" s="56"/>
      <c r="D9" s="6"/>
      <c r="E9" s="46"/>
      <c r="F9" s="46"/>
      <c r="G9" s="46"/>
      <c r="H9" s="46"/>
    </row>
    <row r="10" spans="1:8" ht="18" customHeight="1">
      <c r="A10" s="4" t="s">
        <v>39</v>
      </c>
      <c r="B10" s="6" t="s">
        <v>74</v>
      </c>
      <c r="C10" s="56"/>
      <c r="D10" s="6"/>
      <c r="E10" s="46"/>
      <c r="F10" s="46"/>
      <c r="G10" s="46"/>
      <c r="H10" s="46"/>
    </row>
    <row r="11" spans="1:8" ht="18" customHeight="1">
      <c r="A11" s="60" t="s">
        <v>40</v>
      </c>
      <c r="B11" s="41"/>
      <c r="C11" s="41"/>
      <c r="D11" s="41"/>
      <c r="E11" s="41"/>
      <c r="F11" s="41"/>
      <c r="G11" s="41"/>
      <c r="H11" s="61"/>
    </row>
    <row r="12" spans="1:8" ht="30" customHeight="1">
      <c r="A12" s="9" t="s">
        <v>41</v>
      </c>
      <c r="B12" s="10" t="s">
        <v>87</v>
      </c>
      <c r="C12" s="10"/>
      <c r="D12" s="10"/>
      <c r="E12" s="11">
        <v>25814.5</v>
      </c>
      <c r="F12" s="11"/>
      <c r="G12" s="11"/>
      <c r="H12" s="11">
        <f>E12-F12-G12</f>
        <v>25814.5</v>
      </c>
    </row>
    <row r="13" spans="1:8" ht="18" customHeight="1">
      <c r="A13" s="53" t="s">
        <v>42</v>
      </c>
      <c r="B13" s="48"/>
      <c r="C13" s="48"/>
      <c r="D13" s="48"/>
      <c r="E13" s="48"/>
      <c r="F13" s="48"/>
      <c r="G13" s="48"/>
      <c r="H13" s="49"/>
    </row>
    <row r="14" spans="1:8" ht="18" customHeight="1">
      <c r="A14" s="9" t="s">
        <v>43</v>
      </c>
      <c r="B14" s="13" t="s">
        <v>4</v>
      </c>
      <c r="C14" s="10"/>
      <c r="D14" s="10"/>
      <c r="E14" s="11">
        <v>10010</v>
      </c>
      <c r="F14" s="11">
        <v>10010</v>
      </c>
      <c r="G14" s="11"/>
      <c r="H14" s="11">
        <f>E14-F14-G14</f>
        <v>0</v>
      </c>
    </row>
    <row r="15" spans="1:8" ht="18" customHeight="1">
      <c r="A15" s="9"/>
      <c r="B15" s="13" t="s">
        <v>114</v>
      </c>
      <c r="C15" s="10"/>
      <c r="D15" s="10"/>
      <c r="E15" s="11"/>
      <c r="F15" s="11"/>
      <c r="G15" s="11"/>
      <c r="H15" s="11"/>
    </row>
    <row r="16" spans="1:8" ht="18" customHeight="1">
      <c r="A16" s="9"/>
      <c r="B16" s="10" t="s">
        <v>89</v>
      </c>
      <c r="C16" s="12" t="s">
        <v>90</v>
      </c>
      <c r="D16" s="10">
        <v>3475</v>
      </c>
      <c r="E16" s="11"/>
      <c r="F16" s="11"/>
      <c r="G16" s="11"/>
      <c r="H16" s="11"/>
    </row>
    <row r="17" spans="1:8" ht="18" customHeight="1">
      <c r="A17" s="9"/>
      <c r="B17" s="10" t="s">
        <v>88</v>
      </c>
      <c r="C17" s="12" t="s">
        <v>95</v>
      </c>
      <c r="D17" s="10">
        <v>3300</v>
      </c>
      <c r="E17" s="11"/>
      <c r="F17" s="11"/>
      <c r="G17" s="11"/>
      <c r="H17" s="11"/>
    </row>
    <row r="18" spans="1:8" ht="18" customHeight="1">
      <c r="A18" s="9"/>
      <c r="B18" s="10" t="s">
        <v>91</v>
      </c>
      <c r="C18" s="10" t="s">
        <v>94</v>
      </c>
      <c r="D18" s="10">
        <v>2125</v>
      </c>
      <c r="E18" s="11"/>
      <c r="F18" s="11"/>
      <c r="G18" s="11"/>
      <c r="H18" s="11"/>
    </row>
    <row r="19" spans="1:8" ht="18" customHeight="1">
      <c r="A19" s="9"/>
      <c r="B19" s="10" t="s">
        <v>92</v>
      </c>
      <c r="C19" s="10" t="s">
        <v>93</v>
      </c>
      <c r="D19" s="10">
        <v>1110</v>
      </c>
      <c r="E19" s="11"/>
      <c r="F19" s="11"/>
      <c r="G19" s="11"/>
      <c r="H19" s="11"/>
    </row>
    <row r="20" spans="1:8" ht="18" customHeight="1">
      <c r="A20" s="9" t="s">
        <v>44</v>
      </c>
      <c r="B20" s="13" t="s">
        <v>31</v>
      </c>
      <c r="C20" s="10"/>
      <c r="D20" s="10"/>
      <c r="E20" s="11">
        <v>22500</v>
      </c>
      <c r="F20" s="11"/>
      <c r="G20" s="11">
        <v>6000</v>
      </c>
      <c r="H20" s="11">
        <f>E20-F20-G20</f>
        <v>16500</v>
      </c>
    </row>
    <row r="21" spans="1:8" ht="18" customHeight="1">
      <c r="A21" s="9"/>
      <c r="B21" s="10" t="s">
        <v>88</v>
      </c>
      <c r="C21" s="10" t="s">
        <v>117</v>
      </c>
      <c r="D21" s="10">
        <v>3250</v>
      </c>
      <c r="E21" s="11"/>
      <c r="F21" s="11"/>
      <c r="G21" s="11"/>
      <c r="H21" s="11"/>
    </row>
    <row r="22" spans="1:8" ht="18" customHeight="1">
      <c r="A22" s="9"/>
      <c r="B22" s="10" t="s">
        <v>96</v>
      </c>
      <c r="C22" s="12" t="s">
        <v>116</v>
      </c>
      <c r="D22" s="10">
        <v>7500</v>
      </c>
      <c r="E22" s="11"/>
      <c r="F22" s="11"/>
      <c r="G22" s="11"/>
      <c r="H22" s="11"/>
    </row>
    <row r="23" spans="1:8" ht="18" customHeight="1">
      <c r="A23" s="9"/>
      <c r="B23" s="10" t="s">
        <v>97</v>
      </c>
      <c r="C23" s="12" t="s">
        <v>115</v>
      </c>
      <c r="D23" s="10">
        <v>10000</v>
      </c>
      <c r="E23" s="11"/>
      <c r="F23" s="11"/>
      <c r="G23" s="11"/>
      <c r="H23" s="11"/>
    </row>
    <row r="24" spans="1:8" ht="18" customHeight="1">
      <c r="A24" s="9"/>
      <c r="B24" s="10" t="s">
        <v>98</v>
      </c>
      <c r="C24" s="10" t="s">
        <v>118</v>
      </c>
      <c r="D24" s="10">
        <v>1750</v>
      </c>
      <c r="E24" s="11"/>
      <c r="F24" s="11"/>
      <c r="G24" s="11"/>
      <c r="H24" s="11"/>
    </row>
    <row r="25" spans="1:8" ht="18" customHeight="1">
      <c r="A25" s="51" t="s">
        <v>10</v>
      </c>
      <c r="B25" s="52"/>
      <c r="C25" s="52"/>
      <c r="D25" s="13"/>
      <c r="E25" s="14">
        <f>SUM(E5:E20)</f>
        <v>100724.5</v>
      </c>
      <c r="F25" s="14">
        <f>SUM(F5:F20)</f>
        <v>10010</v>
      </c>
      <c r="G25" s="14">
        <f>SUM(G5:G20)</f>
        <v>16400</v>
      </c>
      <c r="H25" s="14">
        <f>E25-F25-G25</f>
        <v>74314.5</v>
      </c>
    </row>
    <row r="26" spans="1:8" ht="18" customHeight="1">
      <c r="A26" s="47" t="s">
        <v>5</v>
      </c>
      <c r="B26" s="48"/>
      <c r="C26" s="48"/>
      <c r="D26" s="48"/>
      <c r="E26" s="48"/>
      <c r="F26" s="48"/>
      <c r="G26" s="48"/>
      <c r="H26" s="49"/>
    </row>
    <row r="27" spans="1:8" ht="18" customHeight="1">
      <c r="A27" s="9" t="s">
        <v>45</v>
      </c>
      <c r="B27" s="10" t="s">
        <v>23</v>
      </c>
      <c r="C27" s="10" t="s">
        <v>24</v>
      </c>
      <c r="D27" s="10"/>
      <c r="E27" s="11">
        <v>60000</v>
      </c>
      <c r="F27" s="11"/>
      <c r="G27" s="11"/>
      <c r="H27" s="20">
        <f>E27-F27-G27</f>
        <v>60000</v>
      </c>
    </row>
    <row r="28" spans="1:8" ht="18" customHeight="1">
      <c r="A28" s="43" t="s">
        <v>57</v>
      </c>
      <c r="B28" s="44"/>
      <c r="C28" s="44"/>
      <c r="D28" s="44"/>
      <c r="E28" s="44"/>
      <c r="F28" s="44"/>
      <c r="G28" s="44"/>
      <c r="H28" s="45"/>
    </row>
    <row r="29" spans="1:8" ht="18" customHeight="1">
      <c r="A29" s="9" t="s">
        <v>58</v>
      </c>
      <c r="B29" s="10" t="s">
        <v>6</v>
      </c>
      <c r="C29" s="10" t="s">
        <v>32</v>
      </c>
      <c r="D29" s="10"/>
      <c r="E29" s="11">
        <v>300000</v>
      </c>
      <c r="F29" s="11">
        <v>50000</v>
      </c>
      <c r="G29" s="11">
        <v>100000</v>
      </c>
      <c r="H29" s="20">
        <f>E29-F29-G29</f>
        <v>150000</v>
      </c>
    </row>
    <row r="30" spans="1:8" ht="18" customHeight="1">
      <c r="A30" s="9" t="s">
        <v>59</v>
      </c>
      <c r="B30" s="10" t="s">
        <v>7</v>
      </c>
      <c r="C30" s="10" t="s">
        <v>163</v>
      </c>
      <c r="D30" s="10"/>
      <c r="E30" s="11">
        <v>65200</v>
      </c>
      <c r="F30" s="11">
        <v>23100</v>
      </c>
      <c r="G30" s="11">
        <v>22100</v>
      </c>
      <c r="H30" s="20">
        <f>E30-F30-G30</f>
        <v>20000</v>
      </c>
    </row>
    <row r="31" spans="1:8" ht="18" customHeight="1">
      <c r="A31" s="43" t="s">
        <v>60</v>
      </c>
      <c r="B31" s="44"/>
      <c r="C31" s="44"/>
      <c r="D31" s="44"/>
      <c r="E31" s="44"/>
      <c r="F31" s="44"/>
      <c r="G31" s="44"/>
      <c r="H31" s="45"/>
    </row>
    <row r="32" spans="1:8" ht="18" customHeight="1">
      <c r="A32" s="9" t="s">
        <v>61</v>
      </c>
      <c r="B32" s="10" t="s">
        <v>8</v>
      </c>
      <c r="C32" s="10" t="s">
        <v>78</v>
      </c>
      <c r="D32" s="10"/>
      <c r="E32" s="11">
        <v>19830</v>
      </c>
      <c r="F32" s="11">
        <v>10000</v>
      </c>
      <c r="G32" s="11"/>
      <c r="H32" s="20">
        <f>E32-F32-G32</f>
        <v>9830</v>
      </c>
    </row>
    <row r="33" spans="1:8" ht="18" customHeight="1">
      <c r="A33" s="9" t="s">
        <v>62</v>
      </c>
      <c r="B33" s="10" t="s">
        <v>16</v>
      </c>
      <c r="C33" s="10" t="s">
        <v>113</v>
      </c>
      <c r="D33" s="10"/>
      <c r="E33" s="11">
        <v>5380</v>
      </c>
      <c r="F33" s="11"/>
      <c r="G33" s="11"/>
      <c r="H33" s="20">
        <f>E33-F33-G33</f>
        <v>5380</v>
      </c>
    </row>
    <row r="34" spans="1:8" ht="18" customHeight="1">
      <c r="A34" s="9" t="s">
        <v>63</v>
      </c>
      <c r="B34" s="10" t="s">
        <v>66</v>
      </c>
      <c r="C34" s="10" t="s">
        <v>192</v>
      </c>
      <c r="D34" s="10"/>
      <c r="E34" s="11">
        <v>6000</v>
      </c>
      <c r="F34" s="11">
        <v>6000</v>
      </c>
      <c r="G34" s="11"/>
      <c r="H34" s="20">
        <f>E34-F34-G34</f>
        <v>0</v>
      </c>
    </row>
    <row r="35" spans="1:8" ht="18" customHeight="1">
      <c r="A35" s="43" t="s">
        <v>64</v>
      </c>
      <c r="B35" s="44"/>
      <c r="C35" s="44"/>
      <c r="D35" s="44"/>
      <c r="E35" s="44"/>
      <c r="F35" s="44"/>
      <c r="G35" s="44"/>
      <c r="H35" s="45"/>
    </row>
    <row r="36" spans="1:8" ht="18" customHeight="1">
      <c r="A36" s="9" t="s">
        <v>47</v>
      </c>
      <c r="B36" s="10" t="s">
        <v>9</v>
      </c>
      <c r="C36" s="10" t="s">
        <v>111</v>
      </c>
      <c r="D36" s="10"/>
      <c r="E36" s="11">
        <v>49860</v>
      </c>
      <c r="F36" s="11">
        <v>35000</v>
      </c>
      <c r="G36" s="11"/>
      <c r="H36" s="20">
        <f>E36-F36-G36</f>
        <v>14860</v>
      </c>
    </row>
    <row r="37" spans="1:8" ht="18" customHeight="1">
      <c r="A37" s="9"/>
      <c r="B37" s="10" t="s">
        <v>106</v>
      </c>
      <c r="C37" s="10">
        <v>156</v>
      </c>
      <c r="D37" s="11"/>
      <c r="E37" s="11"/>
      <c r="F37" s="11"/>
      <c r="G37" s="11"/>
      <c r="H37" s="20"/>
    </row>
    <row r="38" spans="1:8" ht="18" customHeight="1">
      <c r="A38" s="9"/>
      <c r="B38" s="10" t="s">
        <v>107</v>
      </c>
      <c r="C38" s="10">
        <v>59</v>
      </c>
      <c r="D38" s="11"/>
      <c r="E38" s="11"/>
      <c r="F38" s="11"/>
      <c r="G38" s="11"/>
      <c r="H38" s="20"/>
    </row>
    <row r="39" spans="1:8" ht="32.25" customHeight="1">
      <c r="A39" s="9"/>
      <c r="B39" s="10" t="s">
        <v>108</v>
      </c>
      <c r="C39" s="10">
        <v>13</v>
      </c>
      <c r="D39" s="11"/>
      <c r="E39" s="11"/>
      <c r="F39" s="11"/>
      <c r="G39" s="11"/>
      <c r="H39" s="20"/>
    </row>
    <row r="40" spans="1:8" ht="18" customHeight="1">
      <c r="A40" s="9"/>
      <c r="B40" s="10" t="s">
        <v>109</v>
      </c>
      <c r="C40" s="10">
        <v>103.5</v>
      </c>
      <c r="D40" s="11"/>
      <c r="E40" s="11"/>
      <c r="F40" s="11"/>
      <c r="G40" s="11"/>
      <c r="H40" s="20"/>
    </row>
    <row r="41" spans="1:8" ht="18" customHeight="1">
      <c r="A41" s="9"/>
      <c r="B41" s="10" t="s">
        <v>110</v>
      </c>
      <c r="C41" s="10">
        <v>345</v>
      </c>
      <c r="D41" s="11"/>
      <c r="E41" s="11"/>
      <c r="F41" s="11"/>
      <c r="G41" s="11"/>
      <c r="H41" s="20"/>
    </row>
    <row r="42" spans="1:8" ht="18" customHeight="1">
      <c r="A42" s="9"/>
      <c r="B42" s="10" t="s">
        <v>112</v>
      </c>
      <c r="C42" s="10">
        <v>570</v>
      </c>
      <c r="D42" s="11"/>
      <c r="E42" s="11"/>
      <c r="F42" s="11"/>
      <c r="G42" s="11"/>
      <c r="H42" s="20"/>
    </row>
    <row r="43" spans="1:8" ht="18" customHeight="1">
      <c r="A43" s="9" t="s">
        <v>48</v>
      </c>
      <c r="B43" s="10" t="s">
        <v>17</v>
      </c>
      <c r="C43" s="16">
        <v>10077.5</v>
      </c>
      <c r="D43" s="10"/>
      <c r="E43" s="11">
        <v>10077.5</v>
      </c>
      <c r="F43" s="11"/>
      <c r="G43" s="11"/>
      <c r="H43" s="20">
        <f>E43-F43-G43</f>
        <v>10077.5</v>
      </c>
    </row>
    <row r="44" spans="1:8" ht="18" customHeight="1">
      <c r="A44" s="9"/>
      <c r="B44" s="13" t="s">
        <v>176</v>
      </c>
      <c r="C44" s="16"/>
      <c r="D44" s="10"/>
      <c r="E44" s="11"/>
      <c r="F44" s="11"/>
      <c r="G44" s="11"/>
      <c r="H44" s="20"/>
    </row>
    <row r="45" spans="1:8" ht="18" customHeight="1">
      <c r="A45" s="9"/>
      <c r="B45" s="10" t="s">
        <v>99</v>
      </c>
      <c r="C45" s="10" t="s">
        <v>174</v>
      </c>
      <c r="D45" s="11">
        <v>2136</v>
      </c>
      <c r="E45" s="11"/>
      <c r="F45" s="11"/>
      <c r="G45" s="11"/>
      <c r="H45" s="20"/>
    </row>
    <row r="46" spans="1:8" ht="18" customHeight="1">
      <c r="A46" s="9"/>
      <c r="B46" s="10" t="s">
        <v>100</v>
      </c>
      <c r="C46" s="10" t="s">
        <v>164</v>
      </c>
      <c r="D46" s="11">
        <v>2530</v>
      </c>
      <c r="E46" s="11"/>
      <c r="F46" s="11"/>
      <c r="G46" s="11"/>
      <c r="H46" s="20"/>
    </row>
    <row r="47" spans="1:8" ht="42" customHeight="1">
      <c r="A47" s="9"/>
      <c r="B47" s="10" t="s">
        <v>165</v>
      </c>
      <c r="C47" s="10" t="s">
        <v>172</v>
      </c>
      <c r="D47" s="11">
        <v>2760</v>
      </c>
      <c r="E47" s="11"/>
      <c r="F47" s="11"/>
      <c r="G47" s="11"/>
      <c r="H47" s="20"/>
    </row>
    <row r="48" spans="1:8" ht="18" customHeight="1">
      <c r="A48" s="9"/>
      <c r="B48" s="10" t="s">
        <v>167</v>
      </c>
      <c r="C48" s="10" t="s">
        <v>166</v>
      </c>
      <c r="D48" s="11">
        <v>465</v>
      </c>
      <c r="E48" s="11"/>
      <c r="F48" s="11"/>
      <c r="G48" s="11"/>
      <c r="H48" s="20"/>
    </row>
    <row r="49" spans="1:8" ht="30" customHeight="1">
      <c r="A49" s="9"/>
      <c r="B49" s="10" t="s">
        <v>173</v>
      </c>
      <c r="C49" s="10" t="s">
        <v>175</v>
      </c>
      <c r="D49" s="11">
        <v>390</v>
      </c>
      <c r="E49" s="11"/>
      <c r="F49" s="11"/>
      <c r="G49" s="11"/>
      <c r="H49" s="20"/>
    </row>
    <row r="50" spans="1:8" ht="18" customHeight="1">
      <c r="A50" s="9"/>
      <c r="B50" s="13" t="s">
        <v>168</v>
      </c>
      <c r="C50" s="10"/>
      <c r="D50" s="11"/>
      <c r="E50" s="11"/>
      <c r="F50" s="11"/>
      <c r="G50" s="11"/>
      <c r="H50" s="20"/>
    </row>
    <row r="51" spans="1:8" ht="18" customHeight="1">
      <c r="A51" s="9"/>
      <c r="B51" s="10" t="s">
        <v>101</v>
      </c>
      <c r="C51" s="10" t="s">
        <v>102</v>
      </c>
      <c r="D51" s="11">
        <v>382.5</v>
      </c>
      <c r="E51" s="11"/>
      <c r="F51" s="11"/>
      <c r="G51" s="11"/>
      <c r="H51" s="20"/>
    </row>
    <row r="52" spans="1:8" ht="18" customHeight="1">
      <c r="A52" s="9"/>
      <c r="B52" s="10" t="s">
        <v>170</v>
      </c>
      <c r="C52" s="10" t="s">
        <v>171</v>
      </c>
      <c r="D52" s="11">
        <v>196</v>
      </c>
      <c r="E52" s="11"/>
      <c r="F52" s="11"/>
      <c r="G52" s="11"/>
      <c r="H52" s="20"/>
    </row>
    <row r="53" spans="1:8" ht="18" customHeight="1">
      <c r="A53" s="9"/>
      <c r="B53" s="10" t="s">
        <v>103</v>
      </c>
      <c r="C53" s="10" t="s">
        <v>104</v>
      </c>
      <c r="D53" s="11">
        <v>468</v>
      </c>
      <c r="E53" s="11"/>
      <c r="F53" s="11"/>
      <c r="G53" s="11"/>
      <c r="H53" s="20"/>
    </row>
    <row r="54" spans="1:8" ht="18" customHeight="1">
      <c r="A54" s="9"/>
      <c r="B54" s="10" t="s">
        <v>105</v>
      </c>
      <c r="C54" s="10" t="s">
        <v>169</v>
      </c>
      <c r="D54" s="11">
        <v>750</v>
      </c>
      <c r="E54" s="11"/>
      <c r="F54" s="11"/>
      <c r="G54" s="11"/>
      <c r="H54" s="20"/>
    </row>
    <row r="55" spans="1:8" ht="18" customHeight="1">
      <c r="A55" s="9" t="s">
        <v>46</v>
      </c>
      <c r="B55" s="13" t="s">
        <v>67</v>
      </c>
      <c r="C55" s="10" t="s">
        <v>86</v>
      </c>
      <c r="D55" s="10"/>
      <c r="E55" s="20">
        <v>43100</v>
      </c>
      <c r="F55" s="11"/>
      <c r="G55" s="11"/>
      <c r="H55" s="20">
        <f>E55-F55-G55</f>
        <v>43100</v>
      </c>
    </row>
    <row r="56" spans="1:8" ht="35.25" customHeight="1">
      <c r="A56" s="9"/>
      <c r="B56" s="10" t="s">
        <v>79</v>
      </c>
      <c r="C56" s="10" t="s">
        <v>177</v>
      </c>
      <c r="D56" s="11">
        <v>825</v>
      </c>
      <c r="E56" s="17"/>
      <c r="F56" s="11"/>
      <c r="G56" s="11"/>
      <c r="H56" s="20"/>
    </row>
    <row r="57" spans="1:8" ht="18" customHeight="1">
      <c r="A57" s="9"/>
      <c r="B57" s="10" t="s">
        <v>80</v>
      </c>
      <c r="C57" s="10" t="s">
        <v>83</v>
      </c>
      <c r="D57" s="11">
        <v>540</v>
      </c>
      <c r="E57" s="17"/>
      <c r="F57" s="11"/>
      <c r="G57" s="11"/>
      <c r="H57" s="20"/>
    </row>
    <row r="58" spans="1:8" ht="31.5" customHeight="1">
      <c r="A58" s="9"/>
      <c r="B58" s="10" t="s">
        <v>81</v>
      </c>
      <c r="C58" s="10" t="s">
        <v>84</v>
      </c>
      <c r="D58" s="11">
        <v>140</v>
      </c>
      <c r="E58" s="17"/>
      <c r="F58" s="11"/>
      <c r="G58" s="11"/>
      <c r="H58" s="20"/>
    </row>
    <row r="59" spans="1:8" ht="31.5" customHeight="1">
      <c r="A59" s="9"/>
      <c r="B59" s="10" t="s">
        <v>82</v>
      </c>
      <c r="C59" s="10" t="s">
        <v>85</v>
      </c>
      <c r="D59" s="11">
        <v>650</v>
      </c>
      <c r="E59" s="17"/>
      <c r="F59" s="11"/>
      <c r="G59" s="11"/>
      <c r="H59" s="20"/>
    </row>
    <row r="60" spans="1:8" ht="20.25" customHeight="1">
      <c r="A60" s="9"/>
      <c r="B60" s="10"/>
      <c r="C60" s="10"/>
      <c r="D60" s="14">
        <f>SUM(D56:D59)</f>
        <v>2155</v>
      </c>
      <c r="E60" s="17"/>
      <c r="F60" s="11"/>
      <c r="G60" s="11"/>
      <c r="H60" s="20"/>
    </row>
    <row r="61" spans="1:8" ht="18" customHeight="1">
      <c r="A61" s="51" t="s">
        <v>10</v>
      </c>
      <c r="B61" s="52"/>
      <c r="C61" s="52"/>
      <c r="D61" s="13"/>
      <c r="E61" s="14">
        <f>SUM(E27:E55)</f>
        <v>559447.5</v>
      </c>
      <c r="F61" s="14">
        <f>SUM(F27:F55)</f>
        <v>124100</v>
      </c>
      <c r="G61" s="14">
        <f>SUM(G27:G55)</f>
        <v>122100</v>
      </c>
      <c r="H61" s="14">
        <f>E61-F61-G61</f>
        <v>313247.5</v>
      </c>
    </row>
    <row r="62" spans="1:8" s="7" customFormat="1" ht="18" customHeight="1">
      <c r="A62" s="53" t="s">
        <v>65</v>
      </c>
      <c r="B62" s="48"/>
      <c r="C62" s="48"/>
      <c r="D62" s="48"/>
      <c r="E62" s="48"/>
      <c r="F62" s="48"/>
      <c r="G62" s="48"/>
      <c r="H62" s="49"/>
    </row>
    <row r="63" spans="1:8" ht="18" customHeight="1">
      <c r="A63" s="9" t="s">
        <v>49</v>
      </c>
      <c r="B63" s="10" t="s">
        <v>11</v>
      </c>
      <c r="C63" s="10" t="s">
        <v>193</v>
      </c>
      <c r="D63" s="10"/>
      <c r="E63" s="11">
        <v>96000</v>
      </c>
      <c r="F63" s="11">
        <v>96000</v>
      </c>
      <c r="G63" s="11"/>
      <c r="H63" s="20"/>
    </row>
    <row r="64" spans="1:8" ht="18" customHeight="1">
      <c r="A64" s="9" t="s">
        <v>50</v>
      </c>
      <c r="B64" s="10" t="s">
        <v>18</v>
      </c>
      <c r="C64" s="10" t="s">
        <v>194</v>
      </c>
      <c r="D64" s="10"/>
      <c r="E64" s="11">
        <v>72000</v>
      </c>
      <c r="F64" s="11">
        <v>72000</v>
      </c>
      <c r="G64" s="11"/>
      <c r="H64" s="20"/>
    </row>
    <row r="65" spans="1:8" ht="18" customHeight="1">
      <c r="A65" s="9" t="s">
        <v>51</v>
      </c>
      <c r="B65" s="10" t="s">
        <v>19</v>
      </c>
      <c r="C65" s="10" t="s">
        <v>195</v>
      </c>
      <c r="D65" s="10"/>
      <c r="E65" s="11">
        <v>30000</v>
      </c>
      <c r="F65" s="11">
        <v>30000</v>
      </c>
      <c r="G65" s="11"/>
      <c r="H65" s="20"/>
    </row>
    <row r="66" spans="1:8" ht="18" customHeight="1">
      <c r="A66" s="9" t="s">
        <v>52</v>
      </c>
      <c r="B66" s="10" t="s">
        <v>20</v>
      </c>
      <c r="C66" s="10" t="s">
        <v>196</v>
      </c>
      <c r="D66" s="10"/>
      <c r="E66" s="11">
        <v>48000</v>
      </c>
      <c r="F66" s="11"/>
      <c r="G66" s="11"/>
      <c r="H66" s="20">
        <f>E66-F66-G66</f>
        <v>48000</v>
      </c>
    </row>
    <row r="67" spans="1:8" ht="18" customHeight="1">
      <c r="A67" s="9" t="s">
        <v>53</v>
      </c>
      <c r="B67" s="10" t="s">
        <v>22</v>
      </c>
      <c r="C67" s="10" t="s">
        <v>196</v>
      </c>
      <c r="D67" s="10"/>
      <c r="E67" s="11">
        <v>48000</v>
      </c>
      <c r="F67" s="11"/>
      <c r="G67" s="11"/>
      <c r="H67" s="20">
        <f>E67-F67-G67</f>
        <v>48000</v>
      </c>
    </row>
    <row r="68" spans="1:8" ht="18" customHeight="1">
      <c r="A68" s="9" t="s">
        <v>54</v>
      </c>
      <c r="B68" s="10" t="s">
        <v>21</v>
      </c>
      <c r="C68" s="10" t="s">
        <v>197</v>
      </c>
      <c r="D68" s="10"/>
      <c r="E68" s="11">
        <v>48000</v>
      </c>
      <c r="F68" s="11"/>
      <c r="G68" s="11"/>
      <c r="H68" s="20">
        <f>E68-F68-G68</f>
        <v>48000</v>
      </c>
    </row>
    <row r="69" spans="1:8" ht="18" customHeight="1">
      <c r="A69" s="9" t="s">
        <v>55</v>
      </c>
      <c r="B69" s="10" t="s">
        <v>12</v>
      </c>
      <c r="C69" s="10" t="s">
        <v>198</v>
      </c>
      <c r="D69" s="10"/>
      <c r="E69" s="11">
        <v>18000</v>
      </c>
      <c r="F69" s="11"/>
      <c r="G69" s="11"/>
      <c r="H69" s="20">
        <f>E69-F69-G69</f>
        <v>18000</v>
      </c>
    </row>
    <row r="70" spans="1:8" ht="18" customHeight="1">
      <c r="A70" s="9" t="s">
        <v>56</v>
      </c>
      <c r="B70" s="10" t="s">
        <v>13</v>
      </c>
      <c r="C70" s="10" t="s">
        <v>199</v>
      </c>
      <c r="D70" s="10"/>
      <c r="E70" s="11">
        <v>24000</v>
      </c>
      <c r="F70" s="11"/>
      <c r="G70" s="11"/>
      <c r="H70" s="20">
        <f>E70-F70-G70</f>
        <v>24000</v>
      </c>
    </row>
    <row r="71" spans="1:8" ht="18" customHeight="1">
      <c r="A71" s="51" t="s">
        <v>14</v>
      </c>
      <c r="B71" s="51"/>
      <c r="C71" s="51"/>
      <c r="D71" s="9"/>
      <c r="E71" s="14">
        <f>SUM(E63:E70)</f>
        <v>384000</v>
      </c>
      <c r="F71" s="14">
        <f>SUM(F63:F70)</f>
        <v>198000</v>
      </c>
      <c r="G71" s="14">
        <f>SUM(G63:G70)</f>
        <v>0</v>
      </c>
      <c r="H71" s="14">
        <f>E71-F71-G71</f>
        <v>186000</v>
      </c>
    </row>
    <row r="72" spans="1:8" ht="18" customHeight="1">
      <c r="A72" s="51" t="s">
        <v>15</v>
      </c>
      <c r="B72" s="51"/>
      <c r="C72" s="51"/>
      <c r="D72" s="9"/>
      <c r="E72" s="14">
        <f>E71+E61+E25</f>
        <v>1044172</v>
      </c>
      <c r="F72" s="14">
        <f>F71+F61+F25</f>
        <v>332110</v>
      </c>
      <c r="G72" s="14">
        <f>G71+G61+G25</f>
        <v>138500</v>
      </c>
      <c r="H72" s="14">
        <f>E72-F72-G72</f>
        <v>573562</v>
      </c>
    </row>
    <row r="73" spans="1:8" ht="30" customHeight="1">
      <c r="A73" s="50"/>
      <c r="B73" s="50"/>
      <c r="C73" s="50"/>
      <c r="D73" s="50"/>
      <c r="E73" s="50"/>
      <c r="F73" s="17"/>
      <c r="G73" s="18" t="s">
        <v>190</v>
      </c>
      <c r="H73" s="18">
        <f>H72/41</f>
        <v>13989.317073170732</v>
      </c>
    </row>
    <row r="74" spans="1:8" ht="18" customHeight="1">
      <c r="A74" s="50"/>
      <c r="B74" s="50"/>
      <c r="C74" s="50"/>
      <c r="D74" s="50"/>
      <c r="E74" s="50"/>
      <c r="F74" s="17"/>
      <c r="G74" s="17"/>
      <c r="H74" s="17"/>
    </row>
    <row r="75" spans="1:8" s="7" customFormat="1" ht="18" customHeight="1">
      <c r="A75" s="19"/>
      <c r="B75" s="19"/>
      <c r="C75" s="19" t="s">
        <v>71</v>
      </c>
      <c r="D75" s="19"/>
      <c r="E75" s="18"/>
      <c r="F75" s="18">
        <f>F72/E72*100</f>
        <v>31.806062602712963</v>
      </c>
      <c r="G75" s="18">
        <f>G72/E72*100</f>
        <v>13.264098252012122</v>
      </c>
      <c r="H75" s="18">
        <f>H72/E72*100</f>
        <v>54.92983914527492</v>
      </c>
    </row>
    <row r="76" spans="1:8" ht="18" customHeight="1">
      <c r="A76" s="19"/>
      <c r="B76" s="15"/>
      <c r="C76" s="15"/>
      <c r="D76" s="15"/>
      <c r="E76" s="17"/>
      <c r="F76" s="17"/>
      <c r="G76" s="17"/>
      <c r="H76" s="17"/>
    </row>
    <row r="77" spans="1:8" ht="18" customHeight="1">
      <c r="A77" s="19"/>
      <c r="B77" s="15"/>
      <c r="C77" s="15"/>
      <c r="D77" s="15"/>
      <c r="E77" s="17"/>
      <c r="F77" s="17"/>
      <c r="G77" s="17"/>
      <c r="H77" s="17"/>
    </row>
    <row r="78" spans="1:8" ht="18" customHeight="1">
      <c r="A78" s="19"/>
      <c r="B78" s="15"/>
      <c r="C78" s="15"/>
      <c r="D78" s="15"/>
      <c r="E78" s="17"/>
      <c r="F78" s="17"/>
      <c r="G78" s="18" t="s">
        <v>68</v>
      </c>
      <c r="H78" s="18">
        <f>12622/10</f>
        <v>1262.2</v>
      </c>
    </row>
    <row r="79" spans="1:8" ht="18" customHeight="1">
      <c r="A79" s="19"/>
      <c r="B79" s="15"/>
      <c r="C79" s="15"/>
      <c r="D79" s="15"/>
      <c r="E79" s="17"/>
      <c r="F79" s="17"/>
      <c r="G79" s="18" t="s">
        <v>69</v>
      </c>
      <c r="H79" s="18">
        <f>H78/40</f>
        <v>31.555</v>
      </c>
    </row>
    <row r="80" spans="1:8" ht="18" customHeight="1">
      <c r="A80" s="19"/>
      <c r="B80" s="15"/>
      <c r="C80" s="15"/>
      <c r="D80" s="15"/>
      <c r="E80" s="17"/>
      <c r="F80" s="17"/>
      <c r="G80" s="18" t="s">
        <v>70</v>
      </c>
      <c r="H80" s="18">
        <v>1</v>
      </c>
    </row>
  </sheetData>
  <mergeCells count="21">
    <mergeCell ref="A1:H1"/>
    <mergeCell ref="A3:H3"/>
    <mergeCell ref="A4:H4"/>
    <mergeCell ref="A28:H28"/>
    <mergeCell ref="A25:C25"/>
    <mergeCell ref="C6:C10"/>
    <mergeCell ref="E5:E10"/>
    <mergeCell ref="A11:H11"/>
    <mergeCell ref="A13:H13"/>
    <mergeCell ref="F5:F10"/>
    <mergeCell ref="A74:E74"/>
    <mergeCell ref="A61:C61"/>
    <mergeCell ref="A71:C71"/>
    <mergeCell ref="A72:C72"/>
    <mergeCell ref="A73:E73"/>
    <mergeCell ref="A62:H62"/>
    <mergeCell ref="A35:H35"/>
    <mergeCell ref="G5:G10"/>
    <mergeCell ref="H5:H10"/>
    <mergeCell ref="A26:H26"/>
    <mergeCell ref="A31:H3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9">
      <selection activeCell="A43" sqref="A43:IV43"/>
    </sheetView>
  </sheetViews>
  <sheetFormatPr defaultColWidth="9.140625" defaultRowHeight="16.5" customHeight="1"/>
  <cols>
    <col min="1" max="1" width="7.28125" style="24" customWidth="1"/>
    <col min="2" max="2" width="36.28125" style="24" customWidth="1"/>
    <col min="3" max="3" width="12.28125" style="24" customWidth="1"/>
    <col min="4" max="4" width="12.421875" style="24" customWidth="1"/>
    <col min="5" max="5" width="10.7109375" style="35" customWidth="1"/>
    <col min="6" max="16384" width="9.140625" style="24" customWidth="1"/>
  </cols>
  <sheetData>
    <row r="1" spans="1:6" ht="16.5" customHeight="1">
      <c r="A1" s="21" t="s">
        <v>0</v>
      </c>
      <c r="B1" s="21" t="s">
        <v>119</v>
      </c>
      <c r="C1" s="21" t="s">
        <v>120</v>
      </c>
      <c r="D1" s="22" t="s">
        <v>121</v>
      </c>
      <c r="E1" s="33" t="s">
        <v>122</v>
      </c>
      <c r="F1" s="23"/>
    </row>
    <row r="2" spans="1:6" ht="16.5" customHeight="1">
      <c r="A2" s="27">
        <v>1</v>
      </c>
      <c r="B2" s="28" t="s">
        <v>123</v>
      </c>
      <c r="C2" s="27">
        <v>40</v>
      </c>
      <c r="D2" s="29">
        <v>21.5</v>
      </c>
      <c r="E2" s="34">
        <f>D2*C2</f>
        <v>860</v>
      </c>
      <c r="F2" s="23"/>
    </row>
    <row r="3" spans="1:6" ht="16.5" customHeight="1">
      <c r="A3" s="27">
        <v>2</v>
      </c>
      <c r="B3" s="28" t="s">
        <v>124</v>
      </c>
      <c r="C3" s="27">
        <v>40</v>
      </c>
      <c r="D3" s="29">
        <v>51.5</v>
      </c>
      <c r="E3" s="34">
        <f aca="true" t="shared" si="0" ref="E3:E35">D3*C3</f>
        <v>2060</v>
      </c>
      <c r="F3" s="23"/>
    </row>
    <row r="4" spans="1:6" ht="16.5" customHeight="1">
      <c r="A4" s="27">
        <v>3</v>
      </c>
      <c r="B4" s="28" t="s">
        <v>125</v>
      </c>
      <c r="C4" s="27">
        <v>40</v>
      </c>
      <c r="D4" s="29">
        <v>10.5</v>
      </c>
      <c r="E4" s="34">
        <f t="shared" si="0"/>
        <v>420</v>
      </c>
      <c r="F4" s="23"/>
    </row>
    <row r="5" spans="1:6" ht="16.5" customHeight="1">
      <c r="A5" s="27">
        <v>4</v>
      </c>
      <c r="B5" s="28" t="s">
        <v>126</v>
      </c>
      <c r="C5" s="27">
        <v>40</v>
      </c>
      <c r="D5" s="29">
        <v>15</v>
      </c>
      <c r="E5" s="34">
        <f t="shared" si="0"/>
        <v>600</v>
      </c>
      <c r="F5" s="23"/>
    </row>
    <row r="6" spans="1:6" ht="16.5" customHeight="1">
      <c r="A6" s="27">
        <v>5</v>
      </c>
      <c r="B6" s="28" t="s">
        <v>127</v>
      </c>
      <c r="C6" s="27">
        <v>1</v>
      </c>
      <c r="D6" s="29">
        <v>403</v>
      </c>
      <c r="E6" s="34">
        <f t="shared" si="0"/>
        <v>403</v>
      </c>
      <c r="F6" s="23"/>
    </row>
    <row r="7" spans="1:6" ht="16.5" customHeight="1">
      <c r="A7" s="27">
        <v>6</v>
      </c>
      <c r="B7" s="28" t="s">
        <v>128</v>
      </c>
      <c r="C7" s="27">
        <v>2</v>
      </c>
      <c r="D7" s="29">
        <v>148</v>
      </c>
      <c r="E7" s="34">
        <f t="shared" si="0"/>
        <v>296</v>
      </c>
      <c r="F7" s="23"/>
    </row>
    <row r="8" spans="1:6" ht="16.5" customHeight="1">
      <c r="A8" s="27">
        <v>46</v>
      </c>
      <c r="B8" s="28" t="s">
        <v>129</v>
      </c>
      <c r="C8" s="27">
        <v>2</v>
      </c>
      <c r="D8" s="29">
        <v>92.5</v>
      </c>
      <c r="E8" s="34">
        <f>D8*C8</f>
        <v>185</v>
      </c>
      <c r="F8" s="23"/>
    </row>
    <row r="9" spans="1:6" ht="16.5" customHeight="1">
      <c r="A9" s="27">
        <v>8</v>
      </c>
      <c r="B9" s="28" t="s">
        <v>130</v>
      </c>
      <c r="C9" s="27">
        <v>1</v>
      </c>
      <c r="D9" s="29">
        <v>16.5</v>
      </c>
      <c r="E9" s="34">
        <f t="shared" si="0"/>
        <v>16.5</v>
      </c>
      <c r="F9" s="23"/>
    </row>
    <row r="10" spans="1:6" ht="16.5" customHeight="1">
      <c r="A10" s="27">
        <v>9</v>
      </c>
      <c r="B10" s="28" t="s">
        <v>131</v>
      </c>
      <c r="C10" s="27">
        <v>8</v>
      </c>
      <c r="D10" s="29">
        <v>18.5</v>
      </c>
      <c r="E10" s="34">
        <f t="shared" si="0"/>
        <v>148</v>
      </c>
      <c r="F10" s="23"/>
    </row>
    <row r="11" spans="1:6" ht="16.5" customHeight="1">
      <c r="A11" s="27">
        <v>11</v>
      </c>
      <c r="B11" s="28" t="s">
        <v>132</v>
      </c>
      <c r="C11" s="27">
        <v>10</v>
      </c>
      <c r="D11" s="29">
        <v>21.25</v>
      </c>
      <c r="E11" s="34">
        <f t="shared" si="0"/>
        <v>212.5</v>
      </c>
      <c r="F11" s="23"/>
    </row>
    <row r="12" spans="1:6" ht="16.5" customHeight="1">
      <c r="A12" s="27">
        <v>15</v>
      </c>
      <c r="B12" s="28" t="s">
        <v>133</v>
      </c>
      <c r="C12" s="27">
        <v>3</v>
      </c>
      <c r="D12" s="29">
        <v>50</v>
      </c>
      <c r="E12" s="34">
        <f t="shared" si="0"/>
        <v>150</v>
      </c>
      <c r="F12" s="23"/>
    </row>
    <row r="13" spans="1:6" ht="16.5" customHeight="1">
      <c r="A13" s="27">
        <v>18</v>
      </c>
      <c r="B13" s="28" t="s">
        <v>134</v>
      </c>
      <c r="C13" s="27">
        <v>25</v>
      </c>
      <c r="D13" s="29"/>
      <c r="E13" s="34">
        <v>300</v>
      </c>
      <c r="F13" s="23"/>
    </row>
    <row r="14" spans="1:6" ht="16.5" customHeight="1">
      <c r="A14" s="27">
        <v>37</v>
      </c>
      <c r="B14" s="28" t="s">
        <v>135</v>
      </c>
      <c r="C14" s="27">
        <v>1</v>
      </c>
      <c r="D14" s="29">
        <v>35.5</v>
      </c>
      <c r="E14" s="34">
        <f t="shared" si="0"/>
        <v>35.5</v>
      </c>
      <c r="F14" s="23"/>
    </row>
    <row r="15" spans="1:6" ht="16.5" customHeight="1">
      <c r="A15" s="27">
        <v>40</v>
      </c>
      <c r="B15" s="28" t="s">
        <v>136</v>
      </c>
      <c r="C15" s="27">
        <v>1</v>
      </c>
      <c r="D15" s="29">
        <v>586</v>
      </c>
      <c r="E15" s="34">
        <f t="shared" si="0"/>
        <v>586</v>
      </c>
      <c r="F15" s="23"/>
    </row>
    <row r="16" spans="1:6" ht="16.5" customHeight="1">
      <c r="A16" s="27">
        <v>42</v>
      </c>
      <c r="B16" s="28" t="s">
        <v>137</v>
      </c>
      <c r="C16" s="27">
        <v>1</v>
      </c>
      <c r="D16" s="29">
        <v>132.5</v>
      </c>
      <c r="E16" s="34">
        <f t="shared" si="0"/>
        <v>132.5</v>
      </c>
      <c r="F16" s="23"/>
    </row>
    <row r="17" spans="1:6" ht="16.5" customHeight="1">
      <c r="A17" s="27">
        <v>43</v>
      </c>
      <c r="B17" s="28" t="s">
        <v>138</v>
      </c>
      <c r="C17" s="27">
        <v>1</v>
      </c>
      <c r="D17" s="29">
        <v>142.5</v>
      </c>
      <c r="E17" s="34">
        <f t="shared" si="0"/>
        <v>142.5</v>
      </c>
      <c r="F17" s="23"/>
    </row>
    <row r="18" spans="1:6" ht="16.5" customHeight="1">
      <c r="A18" s="27">
        <v>44</v>
      </c>
      <c r="B18" s="28" t="s">
        <v>139</v>
      </c>
      <c r="C18" s="27">
        <v>8</v>
      </c>
      <c r="D18" s="29">
        <v>24.75</v>
      </c>
      <c r="E18" s="34">
        <f t="shared" si="0"/>
        <v>198</v>
      </c>
      <c r="F18" s="23"/>
    </row>
    <row r="19" spans="1:6" ht="16.5" customHeight="1">
      <c r="A19" s="27">
        <v>47</v>
      </c>
      <c r="B19" s="28" t="s">
        <v>140</v>
      </c>
      <c r="C19" s="27">
        <v>1</v>
      </c>
      <c r="D19" s="29">
        <v>150.5</v>
      </c>
      <c r="E19" s="34">
        <f t="shared" si="0"/>
        <v>150.5</v>
      </c>
      <c r="F19" s="23"/>
    </row>
    <row r="20" spans="1:6" ht="16.5" customHeight="1">
      <c r="A20" s="27">
        <v>48</v>
      </c>
      <c r="B20" s="28" t="s">
        <v>141</v>
      </c>
      <c r="C20" s="27">
        <v>1</v>
      </c>
      <c r="D20" s="29">
        <v>41.5</v>
      </c>
      <c r="E20" s="34">
        <f t="shared" si="0"/>
        <v>41.5</v>
      </c>
      <c r="F20" s="23"/>
    </row>
    <row r="21" spans="1:6" ht="16.5" customHeight="1">
      <c r="A21" s="27">
        <v>50</v>
      </c>
      <c r="B21" s="28" t="s">
        <v>142</v>
      </c>
      <c r="C21" s="27">
        <v>2</v>
      </c>
      <c r="D21" s="29">
        <v>290.5</v>
      </c>
      <c r="E21" s="34">
        <f t="shared" si="0"/>
        <v>581</v>
      </c>
      <c r="F21" s="23"/>
    </row>
    <row r="22" spans="1:6" ht="16.5" customHeight="1">
      <c r="A22" s="27">
        <v>54</v>
      </c>
      <c r="B22" s="28" t="s">
        <v>143</v>
      </c>
      <c r="C22" s="27">
        <v>2</v>
      </c>
      <c r="D22" s="29">
        <v>21.5</v>
      </c>
      <c r="E22" s="34">
        <f t="shared" si="0"/>
        <v>43</v>
      </c>
      <c r="F22" s="23"/>
    </row>
    <row r="23" spans="1:6" ht="16.5" customHeight="1">
      <c r="A23" s="27">
        <v>55</v>
      </c>
      <c r="B23" s="28" t="s">
        <v>144</v>
      </c>
      <c r="C23" s="27">
        <v>1</v>
      </c>
      <c r="D23" s="29">
        <v>72.5</v>
      </c>
      <c r="E23" s="34">
        <f t="shared" si="0"/>
        <v>72.5</v>
      </c>
      <c r="F23" s="23"/>
    </row>
    <row r="24" spans="1:6" ht="16.5" customHeight="1">
      <c r="A24" s="27">
        <v>56</v>
      </c>
      <c r="B24" s="28" t="s">
        <v>145</v>
      </c>
      <c r="C24" s="27">
        <v>3</v>
      </c>
      <c r="D24" s="29">
        <v>92.5</v>
      </c>
      <c r="E24" s="34">
        <f t="shared" si="0"/>
        <v>277.5</v>
      </c>
      <c r="F24" s="23"/>
    </row>
    <row r="25" spans="1:6" ht="16.5" customHeight="1">
      <c r="A25" s="27">
        <v>58</v>
      </c>
      <c r="B25" s="28" t="s">
        <v>146</v>
      </c>
      <c r="C25" s="27">
        <v>3</v>
      </c>
      <c r="D25" s="29">
        <v>39</v>
      </c>
      <c r="E25" s="34">
        <f t="shared" si="0"/>
        <v>117</v>
      </c>
      <c r="F25" s="23"/>
    </row>
    <row r="26" spans="1:6" ht="16.5" customHeight="1">
      <c r="A26" s="27">
        <v>65</v>
      </c>
      <c r="B26" s="28" t="s">
        <v>147</v>
      </c>
      <c r="C26" s="27">
        <v>1</v>
      </c>
      <c r="D26" s="29">
        <v>380.5</v>
      </c>
      <c r="E26" s="34">
        <f t="shared" si="0"/>
        <v>380.5</v>
      </c>
      <c r="F26" s="23"/>
    </row>
    <row r="27" spans="1:6" ht="16.5" customHeight="1">
      <c r="A27" s="27">
        <v>66</v>
      </c>
      <c r="B27" s="28" t="s">
        <v>147</v>
      </c>
      <c r="C27" s="27">
        <v>1</v>
      </c>
      <c r="D27" s="29">
        <v>196.5</v>
      </c>
      <c r="E27" s="34">
        <f t="shared" si="0"/>
        <v>196.5</v>
      </c>
      <c r="F27" s="23"/>
    </row>
    <row r="28" spans="1:6" ht="16.5" customHeight="1">
      <c r="A28" s="27">
        <v>70</v>
      </c>
      <c r="B28" s="28" t="s">
        <v>148</v>
      </c>
      <c r="C28" s="27">
        <v>10</v>
      </c>
      <c r="D28" s="29">
        <v>10</v>
      </c>
      <c r="E28" s="34">
        <f t="shared" si="0"/>
        <v>100</v>
      </c>
      <c r="F28" s="23"/>
    </row>
    <row r="29" spans="1:6" ht="16.5" customHeight="1">
      <c r="A29" s="27">
        <v>71</v>
      </c>
      <c r="B29" s="28" t="s">
        <v>149</v>
      </c>
      <c r="C29" s="27">
        <v>1</v>
      </c>
      <c r="D29" s="29">
        <v>18</v>
      </c>
      <c r="E29" s="34">
        <f t="shared" si="0"/>
        <v>18</v>
      </c>
      <c r="F29" s="23"/>
    </row>
    <row r="30" spans="1:6" ht="16.5" customHeight="1">
      <c r="A30" s="27">
        <v>72</v>
      </c>
      <c r="B30" s="28" t="s">
        <v>150</v>
      </c>
      <c r="C30" s="27">
        <v>1</v>
      </c>
      <c r="D30" s="29">
        <v>60</v>
      </c>
      <c r="E30" s="34">
        <f t="shared" si="0"/>
        <v>60</v>
      </c>
      <c r="F30" s="23"/>
    </row>
    <row r="31" spans="1:6" ht="16.5" customHeight="1">
      <c r="A31" s="27"/>
      <c r="B31" s="28" t="s">
        <v>151</v>
      </c>
      <c r="C31" s="27">
        <v>1</v>
      </c>
      <c r="D31" s="29">
        <v>57</v>
      </c>
      <c r="E31" s="34">
        <f t="shared" si="0"/>
        <v>57</v>
      </c>
      <c r="F31" s="23"/>
    </row>
    <row r="32" spans="1:6" ht="16.5" customHeight="1">
      <c r="A32" s="27">
        <v>74</v>
      </c>
      <c r="B32" s="28" t="s">
        <v>152</v>
      </c>
      <c r="C32" s="27">
        <v>1</v>
      </c>
      <c r="D32" s="29">
        <v>52</v>
      </c>
      <c r="E32" s="34">
        <f t="shared" si="0"/>
        <v>52</v>
      </c>
      <c r="F32" s="23"/>
    </row>
    <row r="33" spans="1:6" ht="16.5" customHeight="1">
      <c r="A33" s="27">
        <v>75</v>
      </c>
      <c r="B33" s="28" t="s">
        <v>153</v>
      </c>
      <c r="C33" s="27">
        <v>1</v>
      </c>
      <c r="D33" s="29">
        <v>40</v>
      </c>
      <c r="E33" s="34">
        <f t="shared" si="0"/>
        <v>40</v>
      </c>
      <c r="F33" s="23"/>
    </row>
    <row r="34" spans="1:6" ht="16.5" customHeight="1">
      <c r="A34" s="27">
        <v>76</v>
      </c>
      <c r="B34" s="28" t="s">
        <v>154</v>
      </c>
      <c r="C34" s="27">
        <v>1</v>
      </c>
      <c r="D34" s="29">
        <v>62</v>
      </c>
      <c r="E34" s="34">
        <f t="shared" si="0"/>
        <v>62</v>
      </c>
      <c r="F34" s="23"/>
    </row>
    <row r="35" spans="1:6" ht="16.5" customHeight="1">
      <c r="A35" s="27">
        <v>80</v>
      </c>
      <c r="B35" s="28" t="s">
        <v>155</v>
      </c>
      <c r="C35" s="27">
        <v>2</v>
      </c>
      <c r="D35" s="29">
        <v>450</v>
      </c>
      <c r="E35" s="34">
        <f t="shared" si="0"/>
        <v>900</v>
      </c>
      <c r="F35" s="23"/>
    </row>
    <row r="36" spans="1:6" ht="16.5" customHeight="1">
      <c r="A36" s="27">
        <v>83</v>
      </c>
      <c r="B36" s="28" t="s">
        <v>156</v>
      </c>
      <c r="C36" s="27">
        <v>1</v>
      </c>
      <c r="D36" s="29">
        <v>8500</v>
      </c>
      <c r="E36" s="34">
        <f aca="true" t="shared" si="1" ref="E36:E42">D36*C36</f>
        <v>8500</v>
      </c>
      <c r="F36" s="23"/>
    </row>
    <row r="37" spans="1:6" ht="16.5" customHeight="1">
      <c r="A37" s="27">
        <v>84</v>
      </c>
      <c r="B37" s="28" t="s">
        <v>157</v>
      </c>
      <c r="C37" s="27">
        <v>1</v>
      </c>
      <c r="D37" s="29">
        <v>2500</v>
      </c>
      <c r="E37" s="34">
        <f t="shared" si="1"/>
        <v>2500</v>
      </c>
      <c r="F37" s="23"/>
    </row>
    <row r="38" spans="1:6" ht="16.5" customHeight="1">
      <c r="A38" s="27">
        <v>85</v>
      </c>
      <c r="B38" s="28" t="s">
        <v>158</v>
      </c>
      <c r="C38" s="27">
        <v>1</v>
      </c>
      <c r="D38" s="29">
        <v>1225</v>
      </c>
      <c r="E38" s="34">
        <f>D38*C38</f>
        <v>1225</v>
      </c>
      <c r="F38" s="23"/>
    </row>
    <row r="39" spans="1:6" ht="16.5" customHeight="1">
      <c r="A39" s="27">
        <v>86</v>
      </c>
      <c r="B39" s="28" t="s">
        <v>159</v>
      </c>
      <c r="C39" s="27">
        <v>1</v>
      </c>
      <c r="D39" s="29">
        <v>36.5</v>
      </c>
      <c r="E39" s="34">
        <f t="shared" si="1"/>
        <v>36.5</v>
      </c>
      <c r="F39" s="23"/>
    </row>
    <row r="40" spans="1:6" ht="16.5" customHeight="1">
      <c r="A40" s="27">
        <v>28</v>
      </c>
      <c r="B40" s="28" t="s">
        <v>160</v>
      </c>
      <c r="C40" s="27">
        <v>1</v>
      </c>
      <c r="D40" s="29">
        <v>33.5</v>
      </c>
      <c r="E40" s="34">
        <f>D40*C40</f>
        <v>33.5</v>
      </c>
      <c r="F40" s="23"/>
    </row>
    <row r="41" spans="1:6" ht="16.5" customHeight="1">
      <c r="A41" s="27">
        <v>17</v>
      </c>
      <c r="B41" s="28" t="s">
        <v>161</v>
      </c>
      <c r="C41" s="27">
        <v>1</v>
      </c>
      <c r="D41" s="30"/>
      <c r="E41" s="34">
        <v>1975</v>
      </c>
      <c r="F41" s="23"/>
    </row>
    <row r="42" spans="1:6" ht="16.5" customHeight="1">
      <c r="A42" s="27">
        <v>89</v>
      </c>
      <c r="B42" s="28" t="s">
        <v>162</v>
      </c>
      <c r="C42" s="27">
        <v>1</v>
      </c>
      <c r="D42" s="29">
        <v>1650</v>
      </c>
      <c r="E42" s="34">
        <f t="shared" si="1"/>
        <v>1650</v>
      </c>
      <c r="F42" s="23"/>
    </row>
    <row r="43" spans="1:5" s="23" customFormat="1" ht="16.5" customHeight="1">
      <c r="A43" s="25"/>
      <c r="D43" s="26" t="s">
        <v>14</v>
      </c>
      <c r="E43" s="42">
        <f>SUM(E2:E42)</f>
        <v>25814.5</v>
      </c>
    </row>
    <row r="44" spans="1:4" ht="16.5" customHeight="1">
      <c r="A44" s="31"/>
      <c r="D44" s="32"/>
    </row>
    <row r="45" ht="16.5" customHeight="1">
      <c r="D45" s="32"/>
    </row>
    <row r="46" ht="16.5" customHeight="1">
      <c r="D46" s="32"/>
    </row>
  </sheetData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:IV5"/>
    </sheetView>
  </sheetViews>
  <sheetFormatPr defaultColWidth="9.140625" defaultRowHeight="18" customHeight="1"/>
  <cols>
    <col min="1" max="1" width="6.00390625" style="36" customWidth="1"/>
    <col min="2" max="2" width="45.7109375" style="2" customWidth="1"/>
    <col min="3" max="3" width="19.421875" style="2" customWidth="1"/>
    <col min="4" max="4" width="9.140625" style="2" customWidth="1"/>
    <col min="5" max="5" width="9.140625" style="37" customWidth="1"/>
    <col min="6" max="16384" width="9.140625" style="2" customWidth="1"/>
  </cols>
  <sheetData>
    <row r="1" spans="1:5" s="7" customFormat="1" ht="26.25" customHeight="1">
      <c r="A1" s="4" t="s">
        <v>178</v>
      </c>
      <c r="B1" s="8" t="s">
        <v>180</v>
      </c>
      <c r="C1" s="8" t="s">
        <v>183</v>
      </c>
      <c r="D1" s="8" t="s">
        <v>184</v>
      </c>
      <c r="E1" s="38" t="s">
        <v>185</v>
      </c>
    </row>
    <row r="2" spans="1:5" ht="34.5" customHeight="1">
      <c r="A2" s="39">
        <v>1</v>
      </c>
      <c r="B2" s="6" t="s">
        <v>179</v>
      </c>
      <c r="C2" s="6" t="s">
        <v>181</v>
      </c>
      <c r="D2" s="6" t="s">
        <v>182</v>
      </c>
      <c r="E2" s="40">
        <v>67</v>
      </c>
    </row>
    <row r="3" spans="1:5" ht="34.5" customHeight="1">
      <c r="A3" s="39">
        <v>2</v>
      </c>
      <c r="B3" s="6" t="s">
        <v>186</v>
      </c>
      <c r="C3" s="6" t="s">
        <v>188</v>
      </c>
      <c r="D3" s="6" t="s">
        <v>189</v>
      </c>
      <c r="E3" s="40">
        <v>75</v>
      </c>
    </row>
    <row r="4" spans="1:5" ht="34.5" customHeight="1">
      <c r="A4" s="39">
        <v>3</v>
      </c>
      <c r="B4" s="6" t="s">
        <v>187</v>
      </c>
      <c r="C4" s="6"/>
      <c r="D4" s="6"/>
      <c r="E4" s="40">
        <v>21</v>
      </c>
    </row>
    <row r="5" spans="1:5" s="7" customFormat="1" ht="34.5" customHeight="1">
      <c r="A5" s="4"/>
      <c r="B5" s="8"/>
      <c r="C5" s="8" t="s">
        <v>14</v>
      </c>
      <c r="D5" s="8"/>
      <c r="E5" s="38">
        <f>SUM(E2:E4)</f>
        <v>163</v>
      </c>
    </row>
    <row r="6" ht="44.2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Mahesh</cp:lastModifiedBy>
  <dcterms:created xsi:type="dcterms:W3CDTF">2000-12-31T19:08:04Z</dcterms:created>
  <dcterms:modified xsi:type="dcterms:W3CDTF">2007-06-18T23:23:16Z</dcterms:modified>
  <cp:category/>
  <cp:version/>
  <cp:contentType/>
  <cp:contentStatus/>
</cp:coreProperties>
</file>